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5725" fullPrecision="0" concurrentCalc="0" concurrentManualCount="1"/>
</workbook>
</file>

<file path=xl/calcChain.xml><?xml version="1.0" encoding="utf-8"?>
<calcChain xmlns="http://schemas.openxmlformats.org/spreadsheetml/2006/main">
  <c r="L75" i="1"/>
  <c r="K75"/>
  <c r="J75"/>
  <c r="K74"/>
  <c r="K73"/>
  <c r="L72"/>
  <c r="K72"/>
  <c r="J72"/>
  <c r="K71"/>
  <c r="K70"/>
  <c r="K69"/>
  <c r="L68"/>
  <c r="K68"/>
  <c r="J68"/>
  <c r="K67"/>
  <c r="K66"/>
  <c r="L65"/>
  <c r="K65"/>
  <c r="J65"/>
  <c r="K64"/>
  <c r="L63"/>
  <c r="K63"/>
  <c r="J63"/>
  <c r="K62"/>
  <c r="K61"/>
  <c r="L60"/>
  <c r="K60"/>
  <c r="J60"/>
  <c r="K59"/>
  <c r="L58"/>
  <c r="K58"/>
  <c r="J58"/>
  <c r="K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L43"/>
  <c r="K43"/>
  <c r="J43"/>
  <c r="K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46"/>
  <c r="K346"/>
  <c r="J346"/>
  <c r="K345"/>
  <c r="K344"/>
  <c r="K343"/>
  <c r="K342"/>
  <c r="K341"/>
  <c r="K340"/>
  <c r="L339"/>
  <c r="K339"/>
  <c r="J339"/>
  <c r="K338"/>
  <c r="K337"/>
  <c r="K336"/>
  <c r="K335"/>
  <c r="K334"/>
  <c r="K333"/>
  <c r="L332"/>
  <c r="K332"/>
  <c r="J332"/>
  <c r="K331"/>
  <c r="K330"/>
  <c r="K329"/>
  <c r="K328"/>
  <c r="K327"/>
  <c r="K326"/>
  <c r="K325"/>
  <c r="L324"/>
  <c r="K324"/>
  <c r="J324"/>
  <c r="K323"/>
  <c r="K322"/>
  <c r="K321"/>
  <c r="K320"/>
  <c r="K319"/>
  <c r="K318"/>
  <c r="L317"/>
  <c r="K317"/>
  <c r="J317"/>
  <c r="K316"/>
  <c r="K315"/>
  <c r="K314"/>
  <c r="K313"/>
  <c r="K312"/>
  <c r="K311"/>
  <c r="L310"/>
  <c r="K310"/>
  <c r="J310"/>
  <c r="K309"/>
  <c r="K308"/>
  <c r="K307"/>
  <c r="L306"/>
  <c r="K306"/>
  <c r="J306"/>
  <c r="K305"/>
  <c r="K304"/>
  <c r="K303"/>
  <c r="K302"/>
  <c r="L301"/>
  <c r="K301"/>
  <c r="J301"/>
  <c r="K300"/>
  <c r="K299"/>
  <c r="K298"/>
  <c r="K297"/>
  <c r="L296"/>
  <c r="K296"/>
  <c r="J296"/>
  <c r="K295"/>
  <c r="K294"/>
  <c r="K293"/>
  <c r="K292"/>
  <c r="L291"/>
  <c r="K291"/>
  <c r="J291"/>
  <c r="K290"/>
  <c r="K289"/>
  <c r="K288"/>
  <c r="K287"/>
  <c r="K286"/>
  <c r="L285"/>
  <c r="K285"/>
  <c r="J285"/>
  <c r="K284"/>
  <c r="K283"/>
  <c r="L282"/>
  <c r="K282"/>
  <c r="J282"/>
  <c r="K281"/>
  <c r="K280"/>
  <c r="K279"/>
  <c r="K278"/>
  <c r="L277"/>
  <c r="K277"/>
  <c r="J277"/>
  <c r="K276"/>
  <c r="K275"/>
  <c r="K274"/>
  <c r="L273"/>
  <c r="K273"/>
  <c r="J273"/>
  <c r="K272"/>
  <c r="K271"/>
  <c r="K270"/>
  <c r="K269"/>
  <c r="K268"/>
  <c r="L267"/>
  <c r="K267"/>
  <c r="J267"/>
  <c r="K266"/>
  <c r="K265"/>
  <c r="K264"/>
  <c r="K263"/>
  <c r="K262"/>
  <c r="L261"/>
  <c r="K261"/>
  <c r="J261"/>
  <c r="K260"/>
  <c r="K259"/>
  <c r="L258"/>
  <c r="K258"/>
  <c r="J258"/>
  <c r="K257"/>
  <c r="L256"/>
  <c r="K256"/>
  <c r="J256"/>
  <c r="K255"/>
  <c r="K254"/>
  <c r="K253"/>
  <c r="L252"/>
  <c r="K252"/>
  <c r="J252"/>
  <c r="K251"/>
  <c r="K250"/>
  <c r="K249"/>
  <c r="K248"/>
  <c r="K247"/>
  <c r="K246"/>
  <c r="L245"/>
  <c r="K245"/>
  <c r="J245"/>
  <c r="K244"/>
  <c r="K243"/>
  <c r="K242"/>
  <c r="K241"/>
  <c r="K240"/>
  <c r="L239"/>
  <c r="K239"/>
  <c r="J239"/>
  <c r="K238"/>
  <c r="K237"/>
  <c r="K236"/>
  <c r="K235"/>
  <c r="L234"/>
  <c r="K234"/>
  <c r="J234"/>
  <c r="K233"/>
  <c r="K232"/>
  <c r="K231"/>
  <c r="K230"/>
  <c r="L229"/>
  <c r="K229"/>
  <c r="J229"/>
  <c r="K228"/>
  <c r="K227"/>
  <c r="L226"/>
  <c r="K226"/>
  <c r="J226"/>
  <c r="K225"/>
  <c r="K224"/>
  <c r="K223"/>
  <c r="K222"/>
  <c r="K221"/>
  <c r="L220"/>
  <c r="K220"/>
  <c r="J220"/>
  <c r="K219"/>
  <c r="L218"/>
  <c r="K218"/>
  <c r="J218"/>
  <c r="K217"/>
  <c r="K216"/>
  <c r="K215"/>
  <c r="K214"/>
  <c r="K213"/>
  <c r="L212"/>
  <c r="K212"/>
  <c r="J212"/>
  <c r="K211"/>
  <c r="L210"/>
  <c r="K210"/>
  <c r="J210"/>
  <c r="K209"/>
  <c r="K208"/>
  <c r="K207"/>
  <c r="K206"/>
  <c r="K205"/>
  <c r="K204"/>
  <c r="K203"/>
  <c r="L202"/>
  <c r="K202"/>
  <c r="J202"/>
  <c r="K201"/>
  <c r="K200"/>
  <c r="K199"/>
  <c r="K198"/>
  <c r="K197"/>
  <c r="K196"/>
  <c r="L195"/>
  <c r="K195"/>
  <c r="J195"/>
  <c r="K194"/>
  <c r="K193"/>
  <c r="K192"/>
  <c r="K191"/>
  <c r="K190"/>
  <c r="L189"/>
  <c r="K189"/>
  <c r="J189"/>
  <c r="K188"/>
  <c r="K187"/>
  <c r="L186"/>
  <c r="K186"/>
  <c r="J186"/>
  <c r="K185"/>
  <c r="K184"/>
  <c r="K183"/>
  <c r="L182"/>
  <c r="K182"/>
  <c r="J182"/>
  <c r="K181"/>
  <c r="K180"/>
  <c r="K179"/>
  <c r="L178"/>
  <c r="K178"/>
  <c r="J178"/>
  <c r="K177"/>
  <c r="K176"/>
  <c r="L175"/>
  <c r="K175"/>
  <c r="J175"/>
  <c r="K174"/>
  <c r="K173"/>
  <c r="K172"/>
  <c r="K171"/>
  <c r="K170"/>
  <c r="K169"/>
  <c r="K168"/>
  <c r="K167"/>
  <c r="L166"/>
  <c r="K166"/>
  <c r="J166"/>
  <c r="K165"/>
  <c r="K164"/>
  <c r="K163"/>
  <c r="L162"/>
  <c r="K162"/>
  <c r="J162"/>
  <c r="K161"/>
  <c r="K160"/>
  <c r="K159"/>
  <c r="K158"/>
  <c r="K157"/>
  <c r="L156"/>
  <c r="K156"/>
  <c r="J156"/>
  <c r="K155"/>
  <c r="L154"/>
  <c r="K154"/>
  <c r="J154"/>
  <c r="L153"/>
  <c r="K153"/>
  <c r="J153"/>
  <c r="K152"/>
  <c r="K151"/>
  <c r="K150"/>
  <c r="K149"/>
  <c r="K148"/>
  <c r="K147"/>
  <c r="K146"/>
  <c r="L145"/>
  <c r="K145"/>
  <c r="J145"/>
  <c r="K144"/>
  <c r="K143"/>
  <c r="K142"/>
  <c r="K141"/>
  <c r="K140"/>
  <c r="K139"/>
  <c r="K138"/>
  <c r="L137"/>
  <c r="K137"/>
  <c r="J137"/>
  <c r="L136"/>
  <c r="K136"/>
  <c r="J136"/>
  <c r="K135"/>
  <c r="K134"/>
  <c r="L133"/>
  <c r="K133"/>
  <c r="J133"/>
  <c r="L132"/>
  <c r="K132"/>
  <c r="J132"/>
  <c r="K131"/>
  <c r="K130"/>
  <c r="K129"/>
  <c r="K128"/>
  <c r="K127"/>
  <c r="K126"/>
  <c r="K125"/>
  <c r="L124"/>
  <c r="K124"/>
  <c r="J124"/>
  <c r="K123"/>
  <c r="K122"/>
  <c r="K121"/>
  <c r="L120"/>
  <c r="K120"/>
  <c r="J120"/>
  <c r="K119"/>
  <c r="K118"/>
  <c r="K117"/>
  <c r="K116"/>
  <c r="L115"/>
  <c r="K115"/>
  <c r="J115"/>
  <c r="K114"/>
  <c r="K113"/>
  <c r="K112"/>
  <c r="K111"/>
  <c r="K110"/>
  <c r="L109"/>
  <c r="K109"/>
  <c r="J109"/>
  <c r="K108"/>
  <c r="K107"/>
  <c r="K106"/>
  <c r="K105"/>
  <c r="K104"/>
  <c r="L103"/>
  <c r="K103"/>
  <c r="J103"/>
  <c r="K102"/>
  <c r="K101"/>
  <c r="K100"/>
  <c r="K99"/>
  <c r="K98"/>
  <c r="L97"/>
  <c r="K97"/>
  <c r="J97"/>
  <c r="K96"/>
  <c r="K95"/>
  <c r="K94"/>
  <c r="K93"/>
  <c r="L92"/>
  <c r="K92"/>
  <c r="J92"/>
  <c r="K91"/>
  <c r="K90"/>
  <c r="K89"/>
  <c r="K88"/>
  <c r="K87"/>
  <c r="K86"/>
  <c r="L368"/>
  <c r="K368"/>
  <c r="J368"/>
  <c r="K367"/>
  <c r="K366"/>
  <c r="K365"/>
  <c r="L364"/>
  <c r="K364"/>
  <c r="J364"/>
  <c r="K363"/>
  <c r="K362"/>
  <c r="K361"/>
  <c r="L381"/>
  <c r="K381"/>
  <c r="K380"/>
  <c r="K379"/>
  <c r="K378"/>
  <c r="L385"/>
  <c r="K385"/>
  <c r="K384"/>
  <c r="K383"/>
  <c r="K382"/>
  <c r="J376"/>
  <c r="J377"/>
  <c r="J375"/>
  <c r="J373"/>
  <c r="H357"/>
  <c r="H349"/>
  <c r="I349"/>
  <c r="I357"/>
  <c r="K372"/>
  <c r="K373"/>
  <c r="L373"/>
  <c r="J357"/>
</calcChain>
</file>

<file path=xl/sharedStrings.xml><?xml version="1.0" encoding="utf-8"?>
<sst xmlns="http://schemas.openxmlformats.org/spreadsheetml/2006/main" count="2233" uniqueCount="727">
  <si>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</si>
  <si>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</si>
  <si>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</si>
  <si>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</si>
  <si>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</si>
  <si>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</si>
  <si>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</si>
  <si>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</si>
  <si>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</si>
  <si>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</si>
  <si>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</si>
  <si>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</si>
  <si>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</si>
  <si>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</si>
  <si>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</si>
  <si>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</si>
  <si>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</si>
  <si>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</si>
  <si>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</si>
  <si>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</si>
  <si>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</si>
  <si>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</si>
  <si>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</si>
  <si>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</si>
  <si>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</si>
  <si>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</si>
  <si>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</si>
  <si>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</si>
  <si>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</si>
  <si>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</si>
  <si>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</si>
  <si>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</si>
  <si>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</si>
  <si>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</si>
  <si>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</si>
  <si>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</si>
  <si>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</si>
  <si>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</si>
  <si>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</si>
  <si>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</si>
  <si>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</si>
  <si>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</si>
  <si>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</si>
  <si>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</si>
  <si>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</si>
  <si>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</si>
  <si>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</si>
  <si>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</si>
  <si>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</si>
  <si>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</si>
  <si>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</si>
  <si>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</si>
  <si>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</si>
  <si>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</si>
  <si>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</si>
  <si>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</si>
  <si>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</si>
  <si>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</si>
  <si>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</si>
  <si>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</si>
  <si>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</si>
  <si>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</si>
  <si>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октября 2018 г.</t>
  </si>
  <si>
    <t>02290404</t>
  </si>
  <si>
    <t>Маловишерское городское поселение</t>
  </si>
  <si>
    <t>792</t>
  </si>
  <si>
    <t>5307001130</t>
  </si>
  <si>
    <t>КВАРТАЛ</t>
  </si>
  <si>
    <t>01.10.2018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</si>
  <si>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</si>
  <si>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</si>
  <si>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</si>
  <si>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</si>
  <si>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</si>
  <si>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</si>
  <si>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</si>
  <si>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</si>
  <si>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</si>
  <si>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</si>
  <si>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</si>
  <si>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</si>
  <si>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</si>
  <si>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</si>
  <si>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</si>
  <si>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</si>
  <si>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</si>
  <si>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</si>
  <si>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</si>
  <si>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</si>
  <si>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</si>
  <si>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</si>
  <si>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</si>
  <si>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</si>
  <si>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</si>
  <si>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</si>
  <si>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</si>
  <si>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</si>
  <si>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</si>
  <si>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</si>
  <si>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</si>
  <si>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</si>
  <si>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</si>
  <si>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</si>
  <si>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</si>
  <si>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</si>
  <si>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</si>
  <si>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</si>
  <si>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</si>
  <si>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</si>
  <si>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</si>
  <si>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</si>
  <si>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</si>
  <si>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</si>
  <si>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</si>
  <si>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</si>
  <si>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</si>
  <si>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</si>
  <si>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</si>
  <si>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</si>
  <si>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</si>
  <si>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</si>
  <si>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</si>
  <si>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2014-2020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</si>
  <si>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</si>
  <si>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</si>
  <si>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2014-2020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</si>
  <si>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</si>
  <si>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</si>
  <si>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</si>
  <si>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</si>
  <si>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</si>
  <si>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</si>
  <si>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</si>
  <si>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</si>
  <si>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</si>
  <si>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</si>
  <si>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</si>
  <si>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</si>
  <si>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</si>
  <si>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</si>
  <si>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</si>
  <si>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</si>
  <si>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</si>
  <si>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</si>
  <si>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</si>
  <si>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</si>
  <si>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</si>
  <si>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</si>
  <si>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</si>
  <si>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</si>
  <si>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</si>
  <si>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</si>
  <si>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</si>
  <si>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</si>
  <si>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</si>
  <si>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</si>
  <si>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</si>
  <si>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</si>
  <si>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</si>
  <si>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</si>
  <si>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</si>
  <si>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</si>
  <si>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</si>
  <si>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</si>
  <si>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</si>
  <si>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</si>
  <si>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</si>
  <si>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i4_00001130300000000000</t>
  </si>
  <si>
    <t>0300000000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</si>
  <si>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</si>
  <si>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i5_00001130300699990000</t>
  </si>
  <si>
    <t>0300699990</t>
  </si>
  <si>
    <t>i6_00001130300699990200</t>
  </si>
  <si>
    <t>i6_00001130300699990240</t>
  </si>
  <si>
    <t>Прочая закупка товаров, работ и услуг</t>
  </si>
  <si>
    <t>244</t>
  </si>
  <si>
    <t>i4_00001137000000000000</t>
  </si>
  <si>
    <t>Расходы на обеспечение функций органов местного самоуправления</t>
  </si>
  <si>
    <t>i4_00001137190000000000</t>
  </si>
  <si>
    <t>7190000000</t>
  </si>
  <si>
    <t>Расходы на обеспечение функций органов местного самоуправления за счет бюджета городского поселения</t>
  </si>
  <si>
    <t>i5_00001137190001000000</t>
  </si>
  <si>
    <t>7190001000</t>
  </si>
  <si>
    <t>i6_00001137190001000800</t>
  </si>
  <si>
    <t>Уплата налогов, сборов и иных платежей</t>
  </si>
  <si>
    <t>i6_00001137190001000850</t>
  </si>
  <si>
    <t>850</t>
  </si>
  <si>
    <t>Уплата налога на имущество организаций и земельного налога</t>
  </si>
  <si>
    <t>851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</si>
  <si>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</si>
  <si>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</si>
  <si>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</si>
  <si>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</si>
  <si>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</si>
  <si>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i6_00001137200023100850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</si>
  <si>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</si>
  <si>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</si>
  <si>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</si>
  <si>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</si>
  <si>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</si>
  <si>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</si>
  <si>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</si>
  <si>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</si>
  <si>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</si>
  <si>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</si>
  <si>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</si>
  <si>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</si>
  <si>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</si>
  <si>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</si>
  <si>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</si>
  <si>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</si>
  <si>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</si>
  <si>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</si>
  <si>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</si>
  <si>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</si>
  <si>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</si>
  <si>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</si>
  <si>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</si>
  <si>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</si>
  <si>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</si>
  <si>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</si>
  <si>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</si>
  <si>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</si>
  <si>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</si>
  <si>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</si>
  <si>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</si>
  <si>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</si>
  <si>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</si>
  <si>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</si>
  <si>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</si>
  <si>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</si>
  <si>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</si>
  <si>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</si>
  <si>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</si>
  <si>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</si>
  <si>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</si>
  <si>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</si>
  <si>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</si>
  <si>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</si>
  <si>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</si>
  <si>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</si>
  <si>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</si>
  <si>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</si>
  <si>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</si>
  <si>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</si>
  <si>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</si>
  <si>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</si>
  <si>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</si>
  <si>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</si>
  <si>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</si>
  <si>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</si>
  <si>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</si>
  <si>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</si>
  <si>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</si>
  <si>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</si>
  <si>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</si>
  <si>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</si>
  <si>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i6_00003140410299990200</t>
  </si>
  <si>
    <t>i6_00003140410299990240</t>
  </si>
  <si>
    <t>Социальное обеспечение и иные выплаты населению</t>
  </si>
  <si>
    <t>i6_00003140410299990300</t>
  </si>
  <si>
    <t>300</t>
  </si>
  <si>
    <t>Иные выплаты населению</t>
  </si>
  <si>
    <t>360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</si>
  <si>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</si>
  <si>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</si>
  <si>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</si>
  <si>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</si>
  <si>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</si>
  <si>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</si>
  <si>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</si>
  <si>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</si>
  <si>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</si>
  <si>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</si>
  <si>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</si>
  <si>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i5_00003140430299990000</t>
  </si>
  <si>
    <t>0430299990</t>
  </si>
  <si>
    <t>i6_00003140430299990200</t>
  </si>
  <si>
    <t>i6_00003140430299990240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</si>
  <si>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</si>
  <si>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</si>
  <si>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</si>
  <si>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</si>
  <si>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</si>
  <si>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</si>
  <si>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</si>
  <si>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</si>
  <si>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</si>
  <si>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</si>
  <si>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</si>
  <si>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</si>
  <si>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</si>
  <si>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</si>
  <si>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</si>
  <si>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</si>
  <si>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</si>
  <si>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</si>
  <si>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</si>
  <si>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</si>
  <si>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</si>
  <si>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</si>
  <si>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</si>
  <si>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i6_00004090630171540500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</si>
  <si>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</si>
  <si>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</si>
  <si>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</si>
  <si>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</si>
  <si>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</si>
  <si>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</si>
  <si>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</si>
  <si>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</si>
  <si>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</si>
  <si>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</si>
  <si>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</si>
  <si>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</si>
  <si>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</si>
  <si>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i6_000040906301S1540500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</si>
  <si>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</si>
  <si>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</si>
  <si>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</si>
  <si>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</si>
  <si>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</si>
  <si>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</si>
  <si>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</si>
  <si>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</si>
  <si>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</si>
  <si>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</si>
  <si>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</si>
  <si>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</si>
  <si>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</si>
  <si>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</si>
  <si>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</si>
  <si>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</si>
  <si>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</si>
  <si>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</si>
  <si>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</si>
  <si>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</si>
  <si>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</si>
  <si>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</si>
  <si>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</si>
  <si>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</si>
  <si>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</si>
  <si>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</si>
  <si>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i4_00005010700000000000</t>
  </si>
  <si>
    <t>0700000000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</si>
  <si>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</si>
  <si>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</si>
  <si>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</si>
  <si>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Прочие мероприятия реализации муниципальной программы</t>
  </si>
  <si>
    <t>i5_00005010710199990000</t>
  </si>
  <si>
    <t>0710199990</t>
  </si>
  <si>
    <t>i6_00005010710199990200</t>
  </si>
  <si>
    <t>i6_00005010710199990240</t>
  </si>
  <si>
    <t>i6_00005010710199990500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</si>
  <si>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</si>
  <si>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</si>
  <si>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</si>
  <si>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</si>
  <si>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</si>
  <si>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</si>
  <si>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</si>
  <si>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</si>
  <si>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</si>
  <si>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</si>
  <si>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</si>
  <si>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</si>
  <si>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</si>
  <si>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</si>
  <si>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</si>
  <si>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</si>
  <si>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</si>
  <si>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</si>
  <si>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</si>
  <si>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</si>
  <si>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</si>
  <si>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</si>
  <si>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</si>
  <si>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</si>
  <si>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</si>
  <si>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</si>
  <si>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</si>
  <si>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</si>
  <si>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</si>
  <si>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</si>
  <si>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</si>
  <si>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</si>
  <si>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</si>
  <si>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</si>
  <si>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</si>
  <si>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</si>
  <si>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</si>
  <si>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</si>
  <si>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</si>
  <si>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Подпрограмма "Газификация Маловишерского городского поселения"</t>
  </si>
  <si>
    <t>i4_00005010750000000000</t>
  </si>
  <si>
    <t>0750000000</t>
  </si>
  <si>
    <t>Основное мероприятие "Развитие газораспределительной сети"</t>
  </si>
  <si>
    <t>i4_00005010750100000000</t>
  </si>
  <si>
    <t>0750100000</t>
  </si>
  <si>
    <t>i5_00005010750199990000</t>
  </si>
  <si>
    <t>0750199990</t>
  </si>
  <si>
    <t>i6_00005010750199990500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</si>
  <si>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</si>
  <si>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</si>
  <si>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</si>
  <si>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</si>
  <si>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</si>
  <si>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</si>
  <si>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</si>
  <si>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</si>
  <si>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</si>
  <si>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</si>
  <si>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</si>
  <si>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</si>
  <si>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</si>
  <si>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</si>
  <si>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</si>
  <si>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 за счет субсидии из областного бюджета</t>
  </si>
  <si>
    <t>i5_00005020730172370000</t>
  </si>
  <si>
    <t>0730172370</t>
  </si>
  <si>
    <t>i6_00005020730172370500</t>
  </si>
  <si>
    <t>i5_00005020730199990000</t>
  </si>
  <si>
    <t>i6_00005020730199990200</t>
  </si>
  <si>
    <t>i6_00005020730199990240</t>
  </si>
  <si>
    <t>i6_00005020730199990500</t>
  </si>
  <si>
    <t>Софинансирование субсидии на мероприятия по развитию водоснабжения и водоотведения области за счет средств мунипального района</t>
  </si>
  <si>
    <t>i5_000050207301S2370000</t>
  </si>
  <si>
    <t>07301S2370</t>
  </si>
  <si>
    <t>i6_000050207301S2370500</t>
  </si>
  <si>
    <t>Благоустройство</t>
  </si>
  <si>
    <t>i3_00005030000000000000</t>
  </si>
  <si>
    <t>0503</t>
  </si>
  <si>
    <t>i4_00005030500000000000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</si>
  <si>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</si>
  <si>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i5_00005030520199990000</t>
  </si>
  <si>
    <t>0520199990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</si>
  <si>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</si>
  <si>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</si>
  <si>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</si>
  <si>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</si>
  <si>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</si>
  <si>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</si>
  <si>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</si>
  <si>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</si>
  <si>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</si>
  <si>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</si>
  <si>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</si>
  <si>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</si>
  <si>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</si>
  <si>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</si>
  <si>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</si>
  <si>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</si>
  <si>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</si>
  <si>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</si>
  <si>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</si>
  <si>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</si>
  <si>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</si>
  <si>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</si>
  <si>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</si>
  <si>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</si>
  <si>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i6_00005030620199990800</t>
  </si>
  <si>
    <t>i6_00005030620199990810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</si>
  <si>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</si>
  <si>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</si>
  <si>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</si>
  <si>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</si>
  <si>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</si>
  <si>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</si>
  <si>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</si>
  <si>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</si>
  <si>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</si>
  <si>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</si>
  <si>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</si>
  <si>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</si>
  <si>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</si>
  <si>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</si>
  <si>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</si>
  <si>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</si>
  <si>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</si>
  <si>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</si>
  <si>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</si>
  <si>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</si>
  <si>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</si>
  <si>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</si>
  <si>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</si>
  <si>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</si>
  <si>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</si>
  <si>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</si>
  <si>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</si>
  <si>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</si>
  <si>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</si>
  <si>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</si>
  <si>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</si>
  <si>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Основное мероприятие "Повышение уровня благоустройства дворовых территорий Маловишерского городского поселения"</t>
  </si>
  <si>
    <t>i4_00005030800100000000</t>
  </si>
  <si>
    <t>0800100000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</si>
  <si>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(софинансирование субсидии из областного бюджета за счет средств поселения)</t>
  </si>
  <si>
    <t>i5_000050308001L5550000</t>
  </si>
  <si>
    <t>08001L5550</t>
  </si>
  <si>
    <t>i6_000050308001L5550500</t>
  </si>
  <si>
    <t>Основное мероприятие "Повышение уровня благоустройства муниципальных территорий общего пользования"</t>
  </si>
  <si>
    <t>i4_00005030800300000000</t>
  </si>
  <si>
    <t>0800300000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</si>
  <si>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софинансирование областной целевой программы из бюджета городского поселения</t>
  </si>
  <si>
    <t>i5_000050308003L5550000</t>
  </si>
  <si>
    <t>08003L5550</t>
  </si>
  <si>
    <t>i6_000050308003L5550500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</si>
  <si>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</si>
  <si>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</si>
  <si>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</si>
  <si>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</si>
  <si>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</si>
  <si>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</si>
  <si>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</si>
  <si>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</si>
  <si>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</si>
  <si>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</si>
  <si>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</si>
  <si>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</si>
  <si>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</si>
  <si>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</si>
  <si>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</si>
  <si>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</si>
  <si>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</si>
  <si>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</si>
  <si>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</si>
  <si>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</si>
  <si>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</si>
  <si>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</si>
  <si>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</si>
  <si>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</si>
  <si>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</si>
  <si>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</si>
  <si>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</si>
  <si>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</si>
  <si>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</si>
  <si>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</si>
  <si>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</si>
  <si>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</si>
  <si>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</si>
  <si>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</si>
  <si>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</si>
  <si>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</si>
  <si>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</si>
  <si>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</si>
  <si>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</si>
  <si>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</si>
  <si>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</si>
  <si>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</si>
  <si>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</si>
  <si>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</si>
  <si>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</si>
  <si>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</si>
  <si>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</si>
  <si>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</si>
  <si>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</si>
  <si>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</si>
  <si>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</si>
  <si>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</si>
  <si>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</si>
  <si>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</si>
  <si>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</si>
  <si>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</si>
  <si>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</si>
  <si>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</si>
  <si>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</si>
  <si>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</si>
  <si>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</si>
  <si>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</si>
  <si>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</si>
  <si>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</si>
  <si>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</si>
  <si>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</si>
  <si>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</si>
  <si>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</si>
  <si>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</si>
  <si>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</si>
  <si>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</si>
  <si>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</si>
  <si>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</si>
  <si>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</si>
  <si>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</si>
  <si>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</si>
  <si>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</si>
  <si>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</si>
  <si>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</si>
  <si>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</si>
  <si>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</si>
  <si>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</si>
  <si>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</si>
  <si>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</si>
  <si>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</si>
  <si>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</si>
  <si>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</si>
  <si>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</si>
  <si>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</si>
  <si>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</si>
  <si>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</si>
  <si>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</si>
  <si>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</si>
  <si>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</si>
  <si>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</si>
  <si>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</si>
  <si>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</si>
  <si>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</si>
  <si>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</si>
  <si>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</si>
  <si>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</si>
  <si>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</si>
  <si>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</si>
  <si>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</si>
  <si>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</si>
  <si>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</si>
  <si>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</si>
  <si>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</si>
  <si>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</si>
  <si>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</si>
  <si>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</si>
  <si>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</si>
  <si>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</si>
  <si>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</si>
  <si>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</si>
  <si>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</si>
  <si>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</si>
  <si>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</si>
  <si>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</si>
  <si>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</si>
  <si>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</si>
  <si>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</si>
  <si>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</si>
  <si>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</si>
  <si>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</si>
  <si>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</si>
  <si>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</si>
  <si>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</si>
  <si>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</si>
  <si>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</si>
  <si>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</si>
  <si>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</si>
  <si>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</si>
  <si>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</si>
  <si>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</si>
  <si>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</si>
  <si>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</si>
  <si>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</si>
  <si>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</si>
  <si>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</si>
  <si>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</si>
  <si>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</si>
  <si>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</si>
  <si>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</si>
  <si>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</si>
  <si>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</si>
  <si>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</si>
  <si>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</si>
  <si>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</si>
  <si>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</si>
  <si>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</si>
  <si>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</si>
  <si>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</si>
  <si>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</si>
  <si>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</si>
  <si>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</si>
  <si>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</si>
  <si>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</si>
  <si>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</si>
  <si>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</si>
  <si>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</si>
  <si>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</si>
  <si>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</si>
  <si>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</si>
  <si>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</si>
  <si>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</si>
  <si>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</si>
  <si>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</si>
  <si>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</si>
  <si>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</si>
  <si>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</si>
  <si>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</si>
  <si>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</si>
  <si>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</si>
  <si>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</si>
  <si>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</si>
  <si>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</si>
  <si>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</si>
  <si>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</si>
  <si>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</si>
  <si>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</si>
  <si>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</si>
  <si>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</si>
  <si>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</si>
  <si>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</si>
  <si>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</si>
  <si>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</si>
  <si>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городских поселений на выполнение передаваемых полномочий субъектов Российской Федерации</t>
  </si>
  <si>
    <t>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</si>
  <si>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</si>
  <si>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</si>
  <si>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</si>
  <si>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</si>
  <si>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</si>
  <si>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</si>
  <si>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</si>
  <si>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</si>
  <si>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городских поселений</t>
  </si>
  <si>
    <t>20705000130000180</t>
  </si>
  <si>
    <t>i2_00020705000130000180</t>
  </si>
  <si>
    <t>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</si>
  <si>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</si>
  <si>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</si>
  <si>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</si>
  <si>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</si>
  <si>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</si>
  <si>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</si>
  <si>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</si>
  <si>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21800000130000151</t>
  </si>
  <si>
    <t>i2_00021800000130000151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</si>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</sst>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1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43374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69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53423359.609999999</v>
      </c>
      <c r="I15" s="52">
        <v>27757346.370000001</v>
      </c>
      <c r="J15" s="105">
        <v>25835489.850000001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575</v>
      </c>
      <c r="B17" s="101" t="s">
        <v>6</v>
      </c>
      <c r="C17" s="102" t="s">
        <v>72</v>
      </c>
      <c r="D17" s="148" t="s">
        <v>576</v>
      </c>
      <c r="E17" s="149"/>
      <c r="F17" s="149"/>
      <c r="G17" s="150"/>
      <c r="H17" s="97">
        <v>36077332.799999997</v>
      </c>
      <c r="I17" s="103">
        <v>22539491.390000001</v>
      </c>
      <c r="J17" s="104">
        <v>13655595.460000001</v>
      </c>
      <c r="K17" s="119" t="str">
        <f t="shared" ref="K17:K48" si="0">C17 &amp; D17 &amp; G17</f>
        <v>00010000000000000000</v>
      </c>
      <c r="L17" s="106" t="s">
        <v>532</v>
      </c>
    </row>
    <row r="18" spans="1:12">
      <c r="A18" s="100" t="s">
        <v>577</v>
      </c>
      <c r="B18" s="101" t="s">
        <v>6</v>
      </c>
      <c r="C18" s="102" t="s">
        <v>72</v>
      </c>
      <c r="D18" s="148" t="s">
        <v>578</v>
      </c>
      <c r="E18" s="149"/>
      <c r="F18" s="149"/>
      <c r="G18" s="150"/>
      <c r="H18" s="97">
        <v>16823800</v>
      </c>
      <c r="I18" s="103">
        <v>11740604.35</v>
      </c>
      <c r="J18" s="104">
        <v>5083195.6500000004</v>
      </c>
      <c r="K18" s="119" t="str">
        <f t="shared" si="0"/>
        <v>00010100000000000000</v>
      </c>
      <c r="L18" s="106" t="s">
        <v>579</v>
      </c>
    </row>
    <row r="19" spans="1:12">
      <c r="A19" s="100" t="s">
        <v>580</v>
      </c>
      <c r="B19" s="101" t="s">
        <v>6</v>
      </c>
      <c r="C19" s="102" t="s">
        <v>72</v>
      </c>
      <c r="D19" s="148" t="s">
        <v>581</v>
      </c>
      <c r="E19" s="149"/>
      <c r="F19" s="149"/>
      <c r="G19" s="150"/>
      <c r="H19" s="97">
        <v>16823800</v>
      </c>
      <c r="I19" s="103">
        <v>11740604.35</v>
      </c>
      <c r="J19" s="104">
        <v>5083195.6500000004</v>
      </c>
      <c r="K19" s="119" t="str">
        <f t="shared" si="0"/>
        <v>00010102000010000110</v>
      </c>
      <c r="L19" s="106" t="s">
        <v>582</v>
      </c>
    </row>
    <row r="20" spans="1:12" s="85" customFormat="1" ht="56.25">
      <c r="A20" s="80" t="s">
        <v>583</v>
      </c>
      <c r="B20" s="79" t="s">
        <v>6</v>
      </c>
      <c r="C20" s="122" t="s">
        <v>72</v>
      </c>
      <c r="D20" s="151" t="s">
        <v>584</v>
      </c>
      <c r="E20" s="152"/>
      <c r="F20" s="152"/>
      <c r="G20" s="153"/>
      <c r="H20" s="81">
        <v>16539100</v>
      </c>
      <c r="I20" s="82">
        <v>11641610.689999999</v>
      </c>
      <c r="J20" s="83">
        <f>IF(IF(H20="",0,H20)=0,0,(IF(H20&gt;0,IF(I20&gt;H20,0,H20-I20),IF(I20&gt;H20,H20-I20,0))))</f>
        <v>4897489.3099999996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585</v>
      </c>
      <c r="B21" s="79" t="s">
        <v>6</v>
      </c>
      <c r="C21" s="122" t="s">
        <v>72</v>
      </c>
      <c r="D21" s="151" t="s">
        <v>586</v>
      </c>
      <c r="E21" s="152"/>
      <c r="F21" s="152"/>
      <c r="G21" s="153"/>
      <c r="H21" s="81">
        <v>79000</v>
      </c>
      <c r="I21" s="82">
        <v>47059.68</v>
      </c>
      <c r="J21" s="83">
        <f>IF(IF(H21="",0,H21)=0,0,(IF(H21&gt;0,IF(I21&gt;H21,0,H21-I21),IF(I21&gt;H21,H21-I21,0))))</f>
        <v>31940.32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587</v>
      </c>
      <c r="B22" s="79" t="s">
        <v>6</v>
      </c>
      <c r="C22" s="122" t="s">
        <v>72</v>
      </c>
      <c r="D22" s="151" t="s">
        <v>588</v>
      </c>
      <c r="E22" s="152"/>
      <c r="F22" s="152"/>
      <c r="G22" s="153"/>
      <c r="H22" s="81">
        <v>205700</v>
      </c>
      <c r="I22" s="82">
        <v>51933.98</v>
      </c>
      <c r="J22" s="83">
        <f>IF(IF(H22="",0,H22)=0,0,(IF(H22&gt;0,IF(I22&gt;H22,0,H22-I22),IF(I22&gt;H22,H22-I22,0))))</f>
        <v>153766.01999999999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589</v>
      </c>
      <c r="B23" s="101" t="s">
        <v>6</v>
      </c>
      <c r="C23" s="102" t="s">
        <v>72</v>
      </c>
      <c r="D23" s="148" t="s">
        <v>590</v>
      </c>
      <c r="E23" s="149"/>
      <c r="F23" s="149"/>
      <c r="G23" s="150"/>
      <c r="H23" s="97">
        <v>2952532.8</v>
      </c>
      <c r="I23" s="103">
        <v>2321196.64</v>
      </c>
      <c r="J23" s="104">
        <v>621809.63</v>
      </c>
      <c r="K23" s="119" t="str">
        <f t="shared" si="0"/>
        <v>00010300000000000000</v>
      </c>
      <c r="L23" s="106" t="s">
        <v>591</v>
      </c>
    </row>
    <row r="24" spans="1:12" ht="22.5">
      <c r="A24" s="100" t="s">
        <v>592</v>
      </c>
      <c r="B24" s="101" t="s">
        <v>6</v>
      </c>
      <c r="C24" s="102" t="s">
        <v>72</v>
      </c>
      <c r="D24" s="148" t="s">
        <v>593</v>
      </c>
      <c r="E24" s="149"/>
      <c r="F24" s="149"/>
      <c r="G24" s="150"/>
      <c r="H24" s="97">
        <v>2952532.8</v>
      </c>
      <c r="I24" s="103">
        <v>2321196.64</v>
      </c>
      <c r="J24" s="104">
        <v>621809.63</v>
      </c>
      <c r="K24" s="119" t="str">
        <f t="shared" si="0"/>
        <v>00010302000010000110</v>
      </c>
      <c r="L24" s="106" t="s">
        <v>594</v>
      </c>
    </row>
    <row r="25" spans="1:12" s="85" customFormat="1" ht="56.25">
      <c r="A25" s="80" t="s">
        <v>595</v>
      </c>
      <c r="B25" s="79" t="s">
        <v>6</v>
      </c>
      <c r="C25" s="122" t="s">
        <v>72</v>
      </c>
      <c r="D25" s="151" t="s">
        <v>596</v>
      </c>
      <c r="E25" s="152"/>
      <c r="F25" s="152"/>
      <c r="G25" s="153"/>
      <c r="H25" s="81">
        <v>1116942.99</v>
      </c>
      <c r="I25" s="82">
        <v>1010835.08</v>
      </c>
      <c r="J25" s="83">
        <f>IF(IF(H25="",0,H25)=0,0,(IF(H25&gt;0,IF(I25&gt;H25,0,H25-I25),IF(I25&gt;H25,H25-I25,0))))</f>
        <v>106107.91</v>
      </c>
      <c r="K25" s="120" t="str">
        <f t="shared" si="0"/>
        <v>00010302230010000110</v>
      </c>
      <c r="L25" s="84" t="str">
        <f>C25 &amp; D25 &amp; G25</f>
        <v>00010302230010000110</v>
      </c>
    </row>
    <row r="26" spans="1:12" s="85" customFormat="1" ht="78.75">
      <c r="A26" s="80" t="s">
        <v>597</v>
      </c>
      <c r="B26" s="79" t="s">
        <v>6</v>
      </c>
      <c r="C26" s="122" t="s">
        <v>72</v>
      </c>
      <c r="D26" s="151" t="s">
        <v>598</v>
      </c>
      <c r="E26" s="152"/>
      <c r="F26" s="152"/>
      <c r="G26" s="153"/>
      <c r="H26" s="81">
        <v>8048.5</v>
      </c>
      <c r="I26" s="82">
        <v>9168.48</v>
      </c>
      <c r="J26" s="83">
        <f>IF(IF(H26="",0,H26)=0,0,(IF(H26&gt;0,IF(I26&gt;H26,0,H26-I26),IF(I26&gt;H26,H26-I26,0))))</f>
        <v>0</v>
      </c>
      <c r="K26" s="120" t="str">
        <f t="shared" si="0"/>
        <v>00010302240010000110</v>
      </c>
      <c r="L26" s="84" t="str">
        <f>C26 &amp; D26 &amp; G26</f>
        <v>00010302240010000110</v>
      </c>
    </row>
    <row r="27" spans="1:12" s="85" customFormat="1" ht="56.25">
      <c r="A27" s="80" t="s">
        <v>599</v>
      </c>
      <c r="B27" s="79" t="s">
        <v>6</v>
      </c>
      <c r="C27" s="122" t="s">
        <v>72</v>
      </c>
      <c r="D27" s="151" t="s">
        <v>600</v>
      </c>
      <c r="E27" s="152"/>
      <c r="F27" s="152"/>
      <c r="G27" s="153"/>
      <c r="H27" s="81">
        <v>2043317.97</v>
      </c>
      <c r="I27" s="82">
        <v>1527616.25</v>
      </c>
      <c r="J27" s="83">
        <f>IF(IF(H27="",0,H27)=0,0,(IF(H27&gt;0,IF(I27&gt;H27,0,H27-I27),IF(I27&gt;H27,H27-I27,0))))</f>
        <v>515701.72</v>
      </c>
      <c r="K27" s="120" t="str">
        <f t="shared" si="0"/>
        <v>00010302250010000110</v>
      </c>
      <c r="L27" s="84" t="str">
        <f>C27 &amp; D27 &amp; G27</f>
        <v>00010302250010000110</v>
      </c>
    </row>
    <row r="28" spans="1:12" s="85" customFormat="1" ht="56.25">
      <c r="A28" s="80" t="s">
        <v>601</v>
      </c>
      <c r="B28" s="79" t="s">
        <v>6</v>
      </c>
      <c r="C28" s="122" t="s">
        <v>72</v>
      </c>
      <c r="D28" s="151" t="s">
        <v>602</v>
      </c>
      <c r="E28" s="152"/>
      <c r="F28" s="152"/>
      <c r="G28" s="153"/>
      <c r="H28" s="81">
        <v>-215776.66</v>
      </c>
      <c r="I28" s="82">
        <v>-226423.17</v>
      </c>
      <c r="J28" s="83">
        <f>IF(IF(H28="",0,H28)=0,0,(IF(H28&gt;0,IF(I28&gt;H28,0,H28-I28),IF(I28&gt;H28,H28-I28,0))))</f>
        <v>0</v>
      </c>
      <c r="K28" s="120" t="str">
        <f t="shared" si="0"/>
        <v>00010302260010000110</v>
      </c>
      <c r="L28" s="84" t="str">
        <f>C28 &amp; D28 &amp; G28</f>
        <v>00010302260010000110</v>
      </c>
    </row>
    <row r="29" spans="1:12">
      <c r="A29" s="100" t="s">
        <v>603</v>
      </c>
      <c r="B29" s="101" t="s">
        <v>6</v>
      </c>
      <c r="C29" s="102" t="s">
        <v>72</v>
      </c>
      <c r="D29" s="148" t="s">
        <v>604</v>
      </c>
      <c r="E29" s="149"/>
      <c r="F29" s="149"/>
      <c r="G29" s="150"/>
      <c r="H29" s="97">
        <v>2000</v>
      </c>
      <c r="I29" s="103">
        <v>609</v>
      </c>
      <c r="J29" s="104">
        <v>1391</v>
      </c>
      <c r="K29" s="119" t="str">
        <f t="shared" si="0"/>
        <v>00010500000000000000</v>
      </c>
      <c r="L29" s="106" t="s">
        <v>605</v>
      </c>
    </row>
    <row r="30" spans="1:12">
      <c r="A30" s="100" t="s">
        <v>606</v>
      </c>
      <c r="B30" s="101" t="s">
        <v>6</v>
      </c>
      <c r="C30" s="102" t="s">
        <v>72</v>
      </c>
      <c r="D30" s="148" t="s">
        <v>607</v>
      </c>
      <c r="E30" s="149"/>
      <c r="F30" s="149"/>
      <c r="G30" s="150"/>
      <c r="H30" s="97">
        <v>2000</v>
      </c>
      <c r="I30" s="103">
        <v>609</v>
      </c>
      <c r="J30" s="104">
        <v>1391</v>
      </c>
      <c r="K30" s="119" t="str">
        <f t="shared" si="0"/>
        <v>00010503000010000110</v>
      </c>
      <c r="L30" s="106" t="s">
        <v>608</v>
      </c>
    </row>
    <row r="31" spans="1:12" s="85" customFormat="1">
      <c r="A31" s="80" t="s">
        <v>606</v>
      </c>
      <c r="B31" s="79" t="s">
        <v>6</v>
      </c>
      <c r="C31" s="122" t="s">
        <v>72</v>
      </c>
      <c r="D31" s="151" t="s">
        <v>609</v>
      </c>
      <c r="E31" s="152"/>
      <c r="F31" s="152"/>
      <c r="G31" s="153"/>
      <c r="H31" s="81">
        <v>2000</v>
      </c>
      <c r="I31" s="82">
        <v>609</v>
      </c>
      <c r="J31" s="83">
        <f>IF(IF(H31="",0,H31)=0,0,(IF(H31&gt;0,IF(I31&gt;H31,0,H31-I31),IF(I31&gt;H31,H31-I31,0))))</f>
        <v>1391</v>
      </c>
      <c r="K31" s="120" t="str">
        <f t="shared" si="0"/>
        <v>00010503010010000110</v>
      </c>
      <c r="L31" s="84" t="str">
        <f>C31 &amp; D31 &amp; G31</f>
        <v>00010503010010000110</v>
      </c>
    </row>
    <row r="32" spans="1:12">
      <c r="A32" s="100" t="s">
        <v>610</v>
      </c>
      <c r="B32" s="101" t="s">
        <v>6</v>
      </c>
      <c r="C32" s="102" t="s">
        <v>72</v>
      </c>
      <c r="D32" s="148" t="s">
        <v>611</v>
      </c>
      <c r="E32" s="149"/>
      <c r="F32" s="149"/>
      <c r="G32" s="150"/>
      <c r="H32" s="97">
        <v>12824000</v>
      </c>
      <c r="I32" s="103">
        <v>5330882.87</v>
      </c>
      <c r="J32" s="104">
        <v>7493117.1299999999</v>
      </c>
      <c r="K32" s="119" t="str">
        <f t="shared" si="0"/>
        <v>00010600000000000000</v>
      </c>
      <c r="L32" s="106" t="s">
        <v>612</v>
      </c>
    </row>
    <row r="33" spans="1:12">
      <c r="A33" s="100" t="s">
        <v>613</v>
      </c>
      <c r="B33" s="101" t="s">
        <v>6</v>
      </c>
      <c r="C33" s="102" t="s">
        <v>72</v>
      </c>
      <c r="D33" s="148" t="s">
        <v>614</v>
      </c>
      <c r="E33" s="149"/>
      <c r="F33" s="149"/>
      <c r="G33" s="150"/>
      <c r="H33" s="97">
        <v>3298000</v>
      </c>
      <c r="I33" s="103">
        <v>922696.87</v>
      </c>
      <c r="J33" s="104">
        <v>2375303.13</v>
      </c>
      <c r="K33" s="119" t="str">
        <f t="shared" si="0"/>
        <v>00010601000000000110</v>
      </c>
      <c r="L33" s="106" t="s">
        <v>615</v>
      </c>
    </row>
    <row r="34" spans="1:12" s="85" customFormat="1" ht="33.75">
      <c r="A34" s="80" t="s">
        <v>616</v>
      </c>
      <c r="B34" s="79" t="s">
        <v>6</v>
      </c>
      <c r="C34" s="122" t="s">
        <v>72</v>
      </c>
      <c r="D34" s="151" t="s">
        <v>617</v>
      </c>
      <c r="E34" s="152"/>
      <c r="F34" s="152"/>
      <c r="G34" s="153"/>
      <c r="H34" s="81">
        <v>3298000</v>
      </c>
      <c r="I34" s="82">
        <v>922696.87</v>
      </c>
      <c r="J34" s="83">
        <f>IF(IF(H34="",0,H34)=0,0,(IF(H34&gt;0,IF(I34&gt;H34,0,H34-I34),IF(I34&gt;H34,H34-I34,0))))</f>
        <v>2375303.13</v>
      </c>
      <c r="K34" s="120" t="str">
        <f t="shared" si="0"/>
        <v>00010601030130000110</v>
      </c>
      <c r="L34" s="84" t="str">
        <f>C34 &amp; D34 &amp; G34</f>
        <v>00010601030130000110</v>
      </c>
    </row>
    <row r="35" spans="1:12">
      <c r="A35" s="100" t="s">
        <v>618</v>
      </c>
      <c r="B35" s="101" t="s">
        <v>6</v>
      </c>
      <c r="C35" s="102" t="s">
        <v>72</v>
      </c>
      <c r="D35" s="148" t="s">
        <v>619</v>
      </c>
      <c r="E35" s="149"/>
      <c r="F35" s="149"/>
      <c r="G35" s="150"/>
      <c r="H35" s="97">
        <v>9526000</v>
      </c>
      <c r="I35" s="103">
        <v>4408186</v>
      </c>
      <c r="J35" s="104">
        <v>5117814</v>
      </c>
      <c r="K35" s="119" t="str">
        <f t="shared" si="0"/>
        <v>00010606000000000110</v>
      </c>
      <c r="L35" s="106" t="s">
        <v>620</v>
      </c>
    </row>
    <row r="36" spans="1:12">
      <c r="A36" s="100" t="s">
        <v>621</v>
      </c>
      <c r="B36" s="101" t="s">
        <v>6</v>
      </c>
      <c r="C36" s="102" t="s">
        <v>72</v>
      </c>
      <c r="D36" s="148" t="s">
        <v>622</v>
      </c>
      <c r="E36" s="149"/>
      <c r="F36" s="149"/>
      <c r="G36" s="150"/>
      <c r="H36" s="97">
        <v>6763500</v>
      </c>
      <c r="I36" s="103">
        <v>3159042.66</v>
      </c>
      <c r="J36" s="104">
        <v>3604457.34</v>
      </c>
      <c r="K36" s="119" t="str">
        <f t="shared" si="0"/>
        <v>00010606030000000110</v>
      </c>
      <c r="L36" s="106" t="s">
        <v>623</v>
      </c>
    </row>
    <row r="37" spans="1:12" s="85" customFormat="1" ht="33.75">
      <c r="A37" s="80" t="s">
        <v>624</v>
      </c>
      <c r="B37" s="79" t="s">
        <v>6</v>
      </c>
      <c r="C37" s="122" t="s">
        <v>72</v>
      </c>
      <c r="D37" s="151" t="s">
        <v>625</v>
      </c>
      <c r="E37" s="152"/>
      <c r="F37" s="152"/>
      <c r="G37" s="153"/>
      <c r="H37" s="81">
        <v>6763500</v>
      </c>
      <c r="I37" s="82">
        <v>3159042.66</v>
      </c>
      <c r="J37" s="83">
        <f>IF(IF(H37="",0,H37)=0,0,(IF(H37&gt;0,IF(I37&gt;H37,0,H37-I37),IF(I37&gt;H37,H37-I37,0))))</f>
        <v>3604457.34</v>
      </c>
      <c r="K37" s="120" t="str">
        <f t="shared" si="0"/>
        <v>00010606033130000110</v>
      </c>
      <c r="L37" s="84" t="str">
        <f>C37 &amp; D37 &amp; G37</f>
        <v>00010606033130000110</v>
      </c>
    </row>
    <row r="38" spans="1:12">
      <c r="A38" s="100" t="s">
        <v>626</v>
      </c>
      <c r="B38" s="101" t="s">
        <v>6</v>
      </c>
      <c r="C38" s="102" t="s">
        <v>72</v>
      </c>
      <c r="D38" s="148" t="s">
        <v>627</v>
      </c>
      <c r="E38" s="149"/>
      <c r="F38" s="149"/>
      <c r="G38" s="150"/>
      <c r="H38" s="97">
        <v>2762500</v>
      </c>
      <c r="I38" s="103">
        <v>1249143.3400000001</v>
      </c>
      <c r="J38" s="104">
        <v>1513356.66</v>
      </c>
      <c r="K38" s="119" t="str">
        <f t="shared" si="0"/>
        <v>00010606040000000110</v>
      </c>
      <c r="L38" s="106" t="s">
        <v>628</v>
      </c>
    </row>
    <row r="39" spans="1:12" s="85" customFormat="1" ht="33.75">
      <c r="A39" s="80" t="s">
        <v>629</v>
      </c>
      <c r="B39" s="79" t="s">
        <v>6</v>
      </c>
      <c r="C39" s="122" t="s">
        <v>72</v>
      </c>
      <c r="D39" s="151" t="s">
        <v>630</v>
      </c>
      <c r="E39" s="152"/>
      <c r="F39" s="152"/>
      <c r="G39" s="153"/>
      <c r="H39" s="81">
        <v>2762500</v>
      </c>
      <c r="I39" s="82">
        <v>1249143.3400000001</v>
      </c>
      <c r="J39" s="83">
        <f>IF(IF(H39="",0,H39)=0,0,(IF(H39&gt;0,IF(I39&gt;H39,0,H39-I39),IF(I39&gt;H39,H39-I39,0))))</f>
        <v>1513356.66</v>
      </c>
      <c r="K39" s="120" t="str">
        <f t="shared" si="0"/>
        <v>00010606043130000110</v>
      </c>
      <c r="L39" s="84" t="str">
        <f>C39 &amp; D39 &amp; G39</f>
        <v>00010606043130000110</v>
      </c>
    </row>
    <row r="40" spans="1:12" ht="33.75">
      <c r="A40" s="100" t="s">
        <v>631</v>
      </c>
      <c r="B40" s="101" t="s">
        <v>6</v>
      </c>
      <c r="C40" s="102" t="s">
        <v>72</v>
      </c>
      <c r="D40" s="148" t="s">
        <v>632</v>
      </c>
      <c r="E40" s="149"/>
      <c r="F40" s="149"/>
      <c r="G40" s="150"/>
      <c r="H40" s="97">
        <v>2870000</v>
      </c>
      <c r="I40" s="103">
        <v>2842068.54</v>
      </c>
      <c r="J40" s="104">
        <v>155212.04</v>
      </c>
      <c r="K40" s="119" t="str">
        <f t="shared" si="0"/>
        <v>00011100000000000000</v>
      </c>
      <c r="L40" s="106" t="s">
        <v>633</v>
      </c>
    </row>
    <row r="41" spans="1:12" ht="67.5">
      <c r="A41" s="100" t="s">
        <v>634</v>
      </c>
      <c r="B41" s="101" t="s">
        <v>6</v>
      </c>
      <c r="C41" s="102" t="s">
        <v>72</v>
      </c>
      <c r="D41" s="148" t="s">
        <v>635</v>
      </c>
      <c r="E41" s="149"/>
      <c r="F41" s="149"/>
      <c r="G41" s="150"/>
      <c r="H41" s="97">
        <v>2150000</v>
      </c>
      <c r="I41" s="103">
        <v>2277280.58</v>
      </c>
      <c r="J41" s="104">
        <v>0</v>
      </c>
      <c r="K41" s="119" t="str">
        <f t="shared" si="0"/>
        <v>00011105000000000120</v>
      </c>
      <c r="L41" s="106" t="s">
        <v>636</v>
      </c>
    </row>
    <row r="42" spans="1:12" ht="56.25">
      <c r="A42" s="100" t="s">
        <v>637</v>
      </c>
      <c r="B42" s="101" t="s">
        <v>6</v>
      </c>
      <c r="C42" s="102" t="s">
        <v>72</v>
      </c>
      <c r="D42" s="148" t="s">
        <v>638</v>
      </c>
      <c r="E42" s="149"/>
      <c r="F42" s="149"/>
      <c r="G42" s="150"/>
      <c r="H42" s="97">
        <v>2150000</v>
      </c>
      <c r="I42" s="103">
        <v>2277280.58</v>
      </c>
      <c r="J42" s="104">
        <v>0</v>
      </c>
      <c r="K42" s="119" t="str">
        <f t="shared" si="0"/>
        <v>00011105010000000120</v>
      </c>
      <c r="L42" s="106" t="s">
        <v>639</v>
      </c>
    </row>
    <row r="43" spans="1:12" s="85" customFormat="1" ht="67.5">
      <c r="A43" s="80" t="s">
        <v>640</v>
      </c>
      <c r="B43" s="79" t="s">
        <v>6</v>
      </c>
      <c r="C43" s="122" t="s">
        <v>72</v>
      </c>
      <c r="D43" s="151" t="s">
        <v>641</v>
      </c>
      <c r="E43" s="152"/>
      <c r="F43" s="152"/>
      <c r="G43" s="153"/>
      <c r="H43" s="81">
        <v>2150000</v>
      </c>
      <c r="I43" s="82">
        <v>2277280.58</v>
      </c>
      <c r="J43" s="83">
        <f>IF(IF(H43="",0,H43)=0,0,(IF(H43&gt;0,IF(I43&gt;H43,0,H43-I43),IF(I43&gt;H43,H43-I43,0))))</f>
        <v>0</v>
      </c>
      <c r="K43" s="120" t="str">
        <f t="shared" si="0"/>
        <v>00011105013130000120</v>
      </c>
      <c r="L43" s="84" t="str">
        <f>C43 &amp; D43 &amp; G43</f>
        <v>00011105013130000120</v>
      </c>
    </row>
    <row r="44" spans="1:12" ht="67.5">
      <c r="A44" s="100" t="s">
        <v>642</v>
      </c>
      <c r="B44" s="101" t="s">
        <v>6</v>
      </c>
      <c r="C44" s="102" t="s">
        <v>72</v>
      </c>
      <c r="D44" s="148" t="s">
        <v>643</v>
      </c>
      <c r="E44" s="149"/>
      <c r="F44" s="149"/>
      <c r="G44" s="150"/>
      <c r="H44" s="97">
        <v>720000</v>
      </c>
      <c r="I44" s="103">
        <v>564787.96</v>
      </c>
      <c r="J44" s="104">
        <v>155212.04</v>
      </c>
      <c r="K44" s="119" t="str">
        <f t="shared" si="0"/>
        <v>00011109000000000120</v>
      </c>
      <c r="L44" s="106" t="s">
        <v>644</v>
      </c>
    </row>
    <row r="45" spans="1:12" ht="67.5">
      <c r="A45" s="100" t="s">
        <v>645</v>
      </c>
      <c r="B45" s="101" t="s">
        <v>6</v>
      </c>
      <c r="C45" s="102" t="s">
        <v>72</v>
      </c>
      <c r="D45" s="148" t="s">
        <v>646</v>
      </c>
      <c r="E45" s="149"/>
      <c r="F45" s="149"/>
      <c r="G45" s="150"/>
      <c r="H45" s="97">
        <v>720000</v>
      </c>
      <c r="I45" s="103">
        <v>564787.96</v>
      </c>
      <c r="J45" s="104">
        <v>155212.04</v>
      </c>
      <c r="K45" s="119" t="str">
        <f t="shared" si="0"/>
        <v>00011109040000000120</v>
      </c>
      <c r="L45" s="106" t="s">
        <v>647</v>
      </c>
    </row>
    <row r="46" spans="1:12" s="85" customFormat="1" ht="67.5">
      <c r="A46" s="80" t="s">
        <v>648</v>
      </c>
      <c r="B46" s="79" t="s">
        <v>6</v>
      </c>
      <c r="C46" s="122" t="s">
        <v>72</v>
      </c>
      <c r="D46" s="151" t="s">
        <v>649</v>
      </c>
      <c r="E46" s="152"/>
      <c r="F46" s="152"/>
      <c r="G46" s="153"/>
      <c r="H46" s="81">
        <v>720000</v>
      </c>
      <c r="I46" s="82">
        <v>564787.96</v>
      </c>
      <c r="J46" s="83">
        <f>IF(IF(H46="",0,H46)=0,0,(IF(H46&gt;0,IF(I46&gt;H46,0,H46-I46),IF(I46&gt;H46,H46-I46,0))))</f>
        <v>155212.04</v>
      </c>
      <c r="K46" s="120" t="str">
        <f t="shared" si="0"/>
        <v>00011109045130000120</v>
      </c>
      <c r="L46" s="84" t="str">
        <f>C46 &amp; D46 &amp; G46</f>
        <v>00011109045130000120</v>
      </c>
    </row>
    <row r="47" spans="1:12" ht="22.5">
      <c r="A47" s="100" t="s">
        <v>650</v>
      </c>
      <c r="B47" s="101" t="s">
        <v>6</v>
      </c>
      <c r="C47" s="102" t="s">
        <v>72</v>
      </c>
      <c r="D47" s="148" t="s">
        <v>651</v>
      </c>
      <c r="E47" s="149"/>
      <c r="F47" s="149"/>
      <c r="G47" s="150"/>
      <c r="H47" s="97">
        <v>550000</v>
      </c>
      <c r="I47" s="103">
        <v>297129.99</v>
      </c>
      <c r="J47" s="104">
        <v>252870.01</v>
      </c>
      <c r="K47" s="119" t="str">
        <f t="shared" si="0"/>
        <v>00011400000000000000</v>
      </c>
      <c r="L47" s="106" t="s">
        <v>652</v>
      </c>
    </row>
    <row r="48" spans="1:12" ht="22.5">
      <c r="A48" s="100" t="s">
        <v>653</v>
      </c>
      <c r="B48" s="101" t="s">
        <v>6</v>
      </c>
      <c r="C48" s="102" t="s">
        <v>72</v>
      </c>
      <c r="D48" s="148" t="s">
        <v>654</v>
      </c>
      <c r="E48" s="149"/>
      <c r="F48" s="149"/>
      <c r="G48" s="150"/>
      <c r="H48" s="97">
        <v>550000</v>
      </c>
      <c r="I48" s="103">
        <v>297129.99</v>
      </c>
      <c r="J48" s="104">
        <v>252870.01</v>
      </c>
      <c r="K48" s="119" t="str">
        <f t="shared" si="0"/>
        <v>00011406000000000430</v>
      </c>
      <c r="L48" s="106" t="s">
        <v>655</v>
      </c>
    </row>
    <row r="49" spans="1:12" ht="33.75">
      <c r="A49" s="100" t="s">
        <v>656</v>
      </c>
      <c r="B49" s="101" t="s">
        <v>6</v>
      </c>
      <c r="C49" s="102" t="s">
        <v>72</v>
      </c>
      <c r="D49" s="148" t="s">
        <v>657</v>
      </c>
      <c r="E49" s="149"/>
      <c r="F49" s="149"/>
      <c r="G49" s="150"/>
      <c r="H49" s="97">
        <v>550000</v>
      </c>
      <c r="I49" s="103">
        <v>297129.99</v>
      </c>
      <c r="J49" s="104">
        <v>252870.01</v>
      </c>
      <c r="K49" s="119" t="str">
        <f t="shared" ref="K49:K75" si="1">C49 &amp; D49 &amp; G49</f>
        <v>00011406010000000430</v>
      </c>
      <c r="L49" s="106" t="s">
        <v>658</v>
      </c>
    </row>
    <row r="50" spans="1:12" s="85" customFormat="1" ht="45">
      <c r="A50" s="80" t="s">
        <v>659</v>
      </c>
      <c r="B50" s="79" t="s">
        <v>6</v>
      </c>
      <c r="C50" s="122" t="s">
        <v>72</v>
      </c>
      <c r="D50" s="151" t="s">
        <v>660</v>
      </c>
      <c r="E50" s="152"/>
      <c r="F50" s="152"/>
      <c r="G50" s="153"/>
      <c r="H50" s="81">
        <v>550000</v>
      </c>
      <c r="I50" s="82">
        <v>297129.99</v>
      </c>
      <c r="J50" s="83">
        <f>IF(IF(H50="",0,H50)=0,0,(IF(H50&gt;0,IF(I50&gt;H50,0,H50-I50),IF(I50&gt;H50,H50-I50,0))))</f>
        <v>252870.01</v>
      </c>
      <c r="K50" s="120" t="str">
        <f t="shared" si="1"/>
        <v>00011406013130000430</v>
      </c>
      <c r="L50" s="84" t="str">
        <f>C50 &amp; D50 &amp; G50</f>
        <v>00011406013130000430</v>
      </c>
    </row>
    <row r="51" spans="1:12">
      <c r="A51" s="100" t="s">
        <v>661</v>
      </c>
      <c r="B51" s="101" t="s">
        <v>6</v>
      </c>
      <c r="C51" s="102" t="s">
        <v>72</v>
      </c>
      <c r="D51" s="148" t="s">
        <v>662</v>
      </c>
      <c r="E51" s="149"/>
      <c r="F51" s="149"/>
      <c r="G51" s="150"/>
      <c r="H51" s="97">
        <v>55000</v>
      </c>
      <c r="I51" s="103">
        <v>7000</v>
      </c>
      <c r="J51" s="104">
        <v>48000</v>
      </c>
      <c r="K51" s="119" t="str">
        <f t="shared" si="1"/>
        <v>00011600000000000000</v>
      </c>
      <c r="L51" s="106" t="s">
        <v>663</v>
      </c>
    </row>
    <row r="52" spans="1:12" ht="22.5">
      <c r="A52" s="100" t="s">
        <v>664</v>
      </c>
      <c r="B52" s="101" t="s">
        <v>6</v>
      </c>
      <c r="C52" s="102" t="s">
        <v>72</v>
      </c>
      <c r="D52" s="148" t="s">
        <v>665</v>
      </c>
      <c r="E52" s="149"/>
      <c r="F52" s="149"/>
      <c r="G52" s="150"/>
      <c r="H52" s="97">
        <v>55000</v>
      </c>
      <c r="I52" s="103">
        <v>7000</v>
      </c>
      <c r="J52" s="104">
        <v>48000</v>
      </c>
      <c r="K52" s="119" t="str">
        <f t="shared" si="1"/>
        <v>00011690000000000140</v>
      </c>
      <c r="L52" s="106" t="s">
        <v>666</v>
      </c>
    </row>
    <row r="53" spans="1:12" s="85" customFormat="1" ht="33.75">
      <c r="A53" s="80" t="s">
        <v>667</v>
      </c>
      <c r="B53" s="79" t="s">
        <v>6</v>
      </c>
      <c r="C53" s="122" t="s">
        <v>72</v>
      </c>
      <c r="D53" s="151" t="s">
        <v>668</v>
      </c>
      <c r="E53" s="152"/>
      <c r="F53" s="152"/>
      <c r="G53" s="153"/>
      <c r="H53" s="81">
        <v>55000</v>
      </c>
      <c r="I53" s="82">
        <v>7000</v>
      </c>
      <c r="J53" s="83">
        <f>IF(IF(H53="",0,H53)=0,0,(IF(H53&gt;0,IF(I53&gt;H53,0,H53-I53),IF(I53&gt;H53,H53-I53,0))))</f>
        <v>48000</v>
      </c>
      <c r="K53" s="120" t="str">
        <f t="shared" si="1"/>
        <v>00011690050130000140</v>
      </c>
      <c r="L53" s="84" t="str">
        <f>C53 &amp; D53 &amp; G53</f>
        <v>00011690050130000140</v>
      </c>
    </row>
    <row r="54" spans="1:12">
      <c r="A54" s="100" t="s">
        <v>669</v>
      </c>
      <c r="B54" s="101" t="s">
        <v>6</v>
      </c>
      <c r="C54" s="102" t="s">
        <v>72</v>
      </c>
      <c r="D54" s="148" t="s">
        <v>670</v>
      </c>
      <c r="E54" s="149"/>
      <c r="F54" s="149"/>
      <c r="G54" s="150"/>
      <c r="H54" s="97">
        <v>17346026.809999999</v>
      </c>
      <c r="I54" s="103">
        <v>5217854.9800000004</v>
      </c>
      <c r="J54" s="104">
        <v>12179894.390000001</v>
      </c>
      <c r="K54" s="119" t="str">
        <f t="shared" si="1"/>
        <v>00020000000000000000</v>
      </c>
      <c r="L54" s="106" t="s">
        <v>671</v>
      </c>
    </row>
    <row r="55" spans="1:12" ht="33.75">
      <c r="A55" s="100" t="s">
        <v>672</v>
      </c>
      <c r="B55" s="101" t="s">
        <v>6</v>
      </c>
      <c r="C55" s="102" t="s">
        <v>72</v>
      </c>
      <c r="D55" s="148" t="s">
        <v>673</v>
      </c>
      <c r="E55" s="149"/>
      <c r="F55" s="149"/>
      <c r="G55" s="150"/>
      <c r="H55" s="97">
        <v>16009679</v>
      </c>
      <c r="I55" s="103">
        <v>3327987.61</v>
      </c>
      <c r="J55" s="104">
        <v>12681691.390000001</v>
      </c>
      <c r="K55" s="119" t="str">
        <f t="shared" si="1"/>
        <v>00020200000000000000</v>
      </c>
      <c r="L55" s="106" t="s">
        <v>674</v>
      </c>
    </row>
    <row r="56" spans="1:12" ht="22.5">
      <c r="A56" s="100" t="s">
        <v>675</v>
      </c>
      <c r="B56" s="101" t="s">
        <v>6</v>
      </c>
      <c r="C56" s="102" t="s">
        <v>72</v>
      </c>
      <c r="D56" s="148" t="s">
        <v>676</v>
      </c>
      <c r="E56" s="149"/>
      <c r="F56" s="149"/>
      <c r="G56" s="150"/>
      <c r="H56" s="97">
        <v>15426879</v>
      </c>
      <c r="I56" s="103">
        <v>2890587.61</v>
      </c>
      <c r="J56" s="104">
        <v>12536291.390000001</v>
      </c>
      <c r="K56" s="119" t="str">
        <f t="shared" si="1"/>
        <v>00020220000000000151</v>
      </c>
      <c r="L56" s="106" t="s">
        <v>677</v>
      </c>
    </row>
    <row r="57" spans="1:12" ht="45">
      <c r="A57" s="100" t="s">
        <v>678</v>
      </c>
      <c r="B57" s="101" t="s">
        <v>6</v>
      </c>
      <c r="C57" s="102" t="s">
        <v>72</v>
      </c>
      <c r="D57" s="148" t="s">
        <v>679</v>
      </c>
      <c r="E57" s="149"/>
      <c r="F57" s="149"/>
      <c r="G57" s="150"/>
      <c r="H57" s="97">
        <v>4336879</v>
      </c>
      <c r="I57" s="103">
        <v>1149585.73</v>
      </c>
      <c r="J57" s="104">
        <v>3187293.27</v>
      </c>
      <c r="K57" s="119" t="str">
        <f t="shared" si="1"/>
        <v>00020225555000000151</v>
      </c>
      <c r="L57" s="106" t="s">
        <v>680</v>
      </c>
    </row>
    <row r="58" spans="1:12" s="85" customFormat="1" ht="45">
      <c r="A58" s="80" t="s">
        <v>681</v>
      </c>
      <c r="B58" s="79" t="s">
        <v>6</v>
      </c>
      <c r="C58" s="122" t="s">
        <v>72</v>
      </c>
      <c r="D58" s="151" t="s">
        <v>682</v>
      </c>
      <c r="E58" s="152"/>
      <c r="F58" s="152"/>
      <c r="G58" s="153"/>
      <c r="H58" s="81">
        <v>4336879</v>
      </c>
      <c r="I58" s="82">
        <v>1149585.73</v>
      </c>
      <c r="J58" s="83">
        <f>IF(IF(H58="",0,H58)=0,0,(IF(H58&gt;0,IF(I58&gt;H58,0,H58-I58),IF(I58&gt;H58,H58-I58,0))))</f>
        <v>3187293.27</v>
      </c>
      <c r="K58" s="120" t="str">
        <f t="shared" si="1"/>
        <v>00020225555130000151</v>
      </c>
      <c r="L58" s="84" t="str">
        <f>C58 &amp; D58 &amp; G58</f>
        <v>00020225555130000151</v>
      </c>
    </row>
    <row r="59" spans="1:12">
      <c r="A59" s="100" t="s">
        <v>683</v>
      </c>
      <c r="B59" s="101" t="s">
        <v>6</v>
      </c>
      <c r="C59" s="102" t="s">
        <v>72</v>
      </c>
      <c r="D59" s="148" t="s">
        <v>684</v>
      </c>
      <c r="E59" s="149"/>
      <c r="F59" s="149"/>
      <c r="G59" s="150"/>
      <c r="H59" s="97">
        <v>11090000</v>
      </c>
      <c r="I59" s="103">
        <v>1741001.88</v>
      </c>
      <c r="J59" s="104">
        <v>9348998.1199999992</v>
      </c>
      <c r="K59" s="119" t="str">
        <f t="shared" si="1"/>
        <v>00020229999000000151</v>
      </c>
      <c r="L59" s="106" t="s">
        <v>685</v>
      </c>
    </row>
    <row r="60" spans="1:12" s="85" customFormat="1">
      <c r="A60" s="80" t="s">
        <v>686</v>
      </c>
      <c r="B60" s="79" t="s">
        <v>6</v>
      </c>
      <c r="C60" s="122" t="s">
        <v>72</v>
      </c>
      <c r="D60" s="151" t="s">
        <v>687</v>
      </c>
      <c r="E60" s="152"/>
      <c r="F60" s="152"/>
      <c r="G60" s="153"/>
      <c r="H60" s="81">
        <v>11090000</v>
      </c>
      <c r="I60" s="82">
        <v>1741001.88</v>
      </c>
      <c r="J60" s="83">
        <f>IF(IF(H60="",0,H60)=0,0,(IF(H60&gt;0,IF(I60&gt;H60,0,H60-I60),IF(I60&gt;H60,H60-I60,0))))</f>
        <v>9348998.1199999992</v>
      </c>
      <c r="K60" s="120" t="str">
        <f t="shared" si="1"/>
        <v>00020229999130000151</v>
      </c>
      <c r="L60" s="84" t="str">
        <f>C60 &amp; D60 &amp; G60</f>
        <v>00020229999130000151</v>
      </c>
    </row>
    <row r="61" spans="1:12" ht="22.5">
      <c r="A61" s="100" t="s">
        <v>688</v>
      </c>
      <c r="B61" s="101" t="s">
        <v>6</v>
      </c>
      <c r="C61" s="102" t="s">
        <v>72</v>
      </c>
      <c r="D61" s="148" t="s">
        <v>689</v>
      </c>
      <c r="E61" s="149"/>
      <c r="F61" s="149"/>
      <c r="G61" s="150"/>
      <c r="H61" s="97">
        <v>582800</v>
      </c>
      <c r="I61" s="103">
        <v>437400</v>
      </c>
      <c r="J61" s="104">
        <v>145400</v>
      </c>
      <c r="K61" s="119" t="str">
        <f t="shared" si="1"/>
        <v>00020230000000000151</v>
      </c>
      <c r="L61" s="106" t="s">
        <v>690</v>
      </c>
    </row>
    <row r="62" spans="1:12" ht="33.75">
      <c r="A62" s="100" t="s">
        <v>691</v>
      </c>
      <c r="B62" s="101" t="s">
        <v>6</v>
      </c>
      <c r="C62" s="102" t="s">
        <v>72</v>
      </c>
      <c r="D62" s="148" t="s">
        <v>692</v>
      </c>
      <c r="E62" s="149"/>
      <c r="F62" s="149"/>
      <c r="G62" s="150"/>
      <c r="H62" s="97">
        <v>1000</v>
      </c>
      <c r="I62" s="103">
        <v>1000</v>
      </c>
      <c r="J62" s="104">
        <v>0</v>
      </c>
      <c r="K62" s="119" t="str">
        <f t="shared" si="1"/>
        <v>00020230024000000151</v>
      </c>
      <c r="L62" s="106" t="s">
        <v>693</v>
      </c>
    </row>
    <row r="63" spans="1:12" s="85" customFormat="1" ht="33.75">
      <c r="A63" s="80" t="s">
        <v>694</v>
      </c>
      <c r="B63" s="79" t="s">
        <v>6</v>
      </c>
      <c r="C63" s="122" t="s">
        <v>72</v>
      </c>
      <c r="D63" s="151" t="s">
        <v>695</v>
      </c>
      <c r="E63" s="152"/>
      <c r="F63" s="152"/>
      <c r="G63" s="153"/>
      <c r="H63" s="81">
        <v>1000</v>
      </c>
      <c r="I63" s="82">
        <v>1000</v>
      </c>
      <c r="J63" s="83">
        <f>IF(IF(H63="",0,H63)=0,0,(IF(H63&gt;0,IF(I63&gt;H63,0,H63-I63),IF(I63&gt;H63,H63-I63,0))))</f>
        <v>0</v>
      </c>
      <c r="K63" s="120" t="str">
        <f t="shared" si="1"/>
        <v>00020230024130000151</v>
      </c>
      <c r="L63" s="84" t="str">
        <f>C63 &amp; D63 &amp; G63</f>
        <v>00020230024130000151</v>
      </c>
    </row>
    <row r="64" spans="1:12" ht="33.75">
      <c r="A64" s="100" t="s">
        <v>696</v>
      </c>
      <c r="B64" s="101" t="s">
        <v>6</v>
      </c>
      <c r="C64" s="102" t="s">
        <v>72</v>
      </c>
      <c r="D64" s="148" t="s">
        <v>697</v>
      </c>
      <c r="E64" s="149"/>
      <c r="F64" s="149"/>
      <c r="G64" s="150"/>
      <c r="H64" s="97">
        <v>581800</v>
      </c>
      <c r="I64" s="103">
        <v>436400</v>
      </c>
      <c r="J64" s="104">
        <v>145400</v>
      </c>
      <c r="K64" s="119" t="str">
        <f t="shared" si="1"/>
        <v>00020235118000000151</v>
      </c>
      <c r="L64" s="106" t="s">
        <v>698</v>
      </c>
    </row>
    <row r="65" spans="1:12" s="85" customFormat="1" ht="33.75">
      <c r="A65" s="80" t="s">
        <v>699</v>
      </c>
      <c r="B65" s="79" t="s">
        <v>6</v>
      </c>
      <c r="C65" s="122" t="s">
        <v>72</v>
      </c>
      <c r="D65" s="151" t="s">
        <v>700</v>
      </c>
      <c r="E65" s="152"/>
      <c r="F65" s="152"/>
      <c r="G65" s="153"/>
      <c r="H65" s="81">
        <v>581800</v>
      </c>
      <c r="I65" s="82">
        <v>436400</v>
      </c>
      <c r="J65" s="83">
        <f>IF(IF(H65="",0,H65)=0,0,(IF(H65&gt;0,IF(I65&gt;H65,0,H65-I65),IF(I65&gt;H65,H65-I65,0))))</f>
        <v>145400</v>
      </c>
      <c r="K65" s="120" t="str">
        <f t="shared" si="1"/>
        <v>00020235118130000151</v>
      </c>
      <c r="L65" s="84" t="str">
        <f>C65 &amp; D65 &amp; G65</f>
        <v>00020235118130000151</v>
      </c>
    </row>
    <row r="66" spans="1:12">
      <c r="A66" s="100" t="s">
        <v>701</v>
      </c>
      <c r="B66" s="101" t="s">
        <v>6</v>
      </c>
      <c r="C66" s="102" t="s">
        <v>72</v>
      </c>
      <c r="D66" s="148" t="s">
        <v>702</v>
      </c>
      <c r="E66" s="149"/>
      <c r="F66" s="149"/>
      <c r="G66" s="150"/>
      <c r="H66" s="97">
        <v>0</v>
      </c>
      <c r="I66" s="103">
        <v>51722.559999999998</v>
      </c>
      <c r="J66" s="104">
        <v>0</v>
      </c>
      <c r="K66" s="119" t="str">
        <f t="shared" si="1"/>
        <v>00020700000000000000</v>
      </c>
      <c r="L66" s="106" t="s">
        <v>703</v>
      </c>
    </row>
    <row r="67" spans="1:12" ht="22.5">
      <c r="A67" s="100" t="s">
        <v>704</v>
      </c>
      <c r="B67" s="101" t="s">
        <v>6</v>
      </c>
      <c r="C67" s="102" t="s">
        <v>72</v>
      </c>
      <c r="D67" s="148" t="s">
        <v>705</v>
      </c>
      <c r="E67" s="149"/>
      <c r="F67" s="149"/>
      <c r="G67" s="150"/>
      <c r="H67" s="97">
        <v>0</v>
      </c>
      <c r="I67" s="103">
        <v>51722.559999999998</v>
      </c>
      <c r="J67" s="104">
        <v>0</v>
      </c>
      <c r="K67" s="119" t="str">
        <f t="shared" si="1"/>
        <v>00020705000130000180</v>
      </c>
      <c r="L67" s="106" t="s">
        <v>706</v>
      </c>
    </row>
    <row r="68" spans="1:12" s="85" customFormat="1" ht="22.5">
      <c r="A68" s="80" t="s">
        <v>704</v>
      </c>
      <c r="B68" s="79" t="s">
        <v>6</v>
      </c>
      <c r="C68" s="122" t="s">
        <v>72</v>
      </c>
      <c r="D68" s="151" t="s">
        <v>707</v>
      </c>
      <c r="E68" s="152"/>
      <c r="F68" s="152"/>
      <c r="G68" s="153"/>
      <c r="H68" s="81">
        <v>0</v>
      </c>
      <c r="I68" s="82">
        <v>51722.559999999998</v>
      </c>
      <c r="J68" s="83">
        <f>IF(IF(H68="",0,H68)=0,0,(IF(H68&gt;0,IF(I68&gt;H68,0,H68-I68),IF(I68&gt;H68,H68-I68,0))))</f>
        <v>0</v>
      </c>
      <c r="K68" s="120" t="str">
        <f t="shared" si="1"/>
        <v>00020705030130000180</v>
      </c>
      <c r="L68" s="84" t="str">
        <f>C68 &amp; D68 &amp; G68</f>
        <v>00020705030130000180</v>
      </c>
    </row>
    <row r="69" spans="1:12" ht="67.5">
      <c r="A69" s="100" t="s">
        <v>708</v>
      </c>
      <c r="B69" s="101" t="s">
        <v>6</v>
      </c>
      <c r="C69" s="102" t="s">
        <v>72</v>
      </c>
      <c r="D69" s="148" t="s">
        <v>709</v>
      </c>
      <c r="E69" s="149"/>
      <c r="F69" s="149"/>
      <c r="G69" s="150"/>
      <c r="H69" s="97">
        <v>2175505.4500000002</v>
      </c>
      <c r="I69" s="103">
        <v>2175505.4500000002</v>
      </c>
      <c r="J69" s="104">
        <v>0</v>
      </c>
      <c r="K69" s="119" t="str">
        <f t="shared" si="1"/>
        <v>00021800000000000000</v>
      </c>
      <c r="L69" s="106" t="s">
        <v>710</v>
      </c>
    </row>
    <row r="70" spans="1:12" ht="56.25">
      <c r="A70" s="100" t="s">
        <v>711</v>
      </c>
      <c r="B70" s="101" t="s">
        <v>6</v>
      </c>
      <c r="C70" s="102" t="s">
        <v>72</v>
      </c>
      <c r="D70" s="148" t="s">
        <v>712</v>
      </c>
      <c r="E70" s="149"/>
      <c r="F70" s="149"/>
      <c r="G70" s="150"/>
      <c r="H70" s="97">
        <v>2175505.4500000002</v>
      </c>
      <c r="I70" s="103">
        <v>2175505.4500000002</v>
      </c>
      <c r="J70" s="104">
        <v>0</v>
      </c>
      <c r="K70" s="119" t="str">
        <f t="shared" si="1"/>
        <v>00021800000000000151</v>
      </c>
      <c r="L70" s="106" t="s">
        <v>713</v>
      </c>
    </row>
    <row r="71" spans="1:12" ht="45">
      <c r="A71" s="100" t="s">
        <v>714</v>
      </c>
      <c r="B71" s="101" t="s">
        <v>6</v>
      </c>
      <c r="C71" s="102" t="s">
        <v>72</v>
      </c>
      <c r="D71" s="148" t="s">
        <v>715</v>
      </c>
      <c r="E71" s="149"/>
      <c r="F71" s="149"/>
      <c r="G71" s="150"/>
      <c r="H71" s="97">
        <v>2175505.4500000002</v>
      </c>
      <c r="I71" s="103">
        <v>2175505.4500000002</v>
      </c>
      <c r="J71" s="104">
        <v>0</v>
      </c>
      <c r="K71" s="119" t="str">
        <f t="shared" si="1"/>
        <v>00021800000130000151</v>
      </c>
      <c r="L71" s="106" t="s">
        <v>716</v>
      </c>
    </row>
    <row r="72" spans="1:12" s="85" customFormat="1" ht="45">
      <c r="A72" s="80" t="s">
        <v>717</v>
      </c>
      <c r="B72" s="79" t="s">
        <v>6</v>
      </c>
      <c r="C72" s="122" t="s">
        <v>72</v>
      </c>
      <c r="D72" s="151" t="s">
        <v>718</v>
      </c>
      <c r="E72" s="152"/>
      <c r="F72" s="152"/>
      <c r="G72" s="153"/>
      <c r="H72" s="81">
        <v>2175505.4500000002</v>
      </c>
      <c r="I72" s="82">
        <v>2175505.4500000002</v>
      </c>
      <c r="J72" s="83">
        <f>IF(IF(H72="",0,H72)=0,0,(IF(H72&gt;0,IF(I72&gt;H72,0,H72-I72),IF(I72&gt;H72,H72-I72,0))))</f>
        <v>0</v>
      </c>
      <c r="K72" s="120" t="str">
        <f t="shared" si="1"/>
        <v>00021860010130000151</v>
      </c>
      <c r="L72" s="84" t="str">
        <f>C72 &amp; D72 &amp; G72</f>
        <v>00021860010130000151</v>
      </c>
    </row>
    <row r="73" spans="1:12" ht="33.75">
      <c r="A73" s="100" t="s">
        <v>719</v>
      </c>
      <c r="B73" s="101" t="s">
        <v>6</v>
      </c>
      <c r="C73" s="102" t="s">
        <v>72</v>
      </c>
      <c r="D73" s="148" t="s">
        <v>720</v>
      </c>
      <c r="E73" s="149"/>
      <c r="F73" s="149"/>
      <c r="G73" s="150"/>
      <c r="H73" s="97">
        <v>-839157.64</v>
      </c>
      <c r="I73" s="103">
        <v>-337360.64000000001</v>
      </c>
      <c r="J73" s="104">
        <v>-501797</v>
      </c>
      <c r="K73" s="119" t="str">
        <f t="shared" si="1"/>
        <v>00021900000000000000</v>
      </c>
      <c r="L73" s="106" t="s">
        <v>721</v>
      </c>
    </row>
    <row r="74" spans="1:12" ht="45">
      <c r="A74" s="100" t="s">
        <v>722</v>
      </c>
      <c r="B74" s="101" t="s">
        <v>6</v>
      </c>
      <c r="C74" s="102" t="s">
        <v>72</v>
      </c>
      <c r="D74" s="148" t="s">
        <v>723</v>
      </c>
      <c r="E74" s="149"/>
      <c r="F74" s="149"/>
      <c r="G74" s="150"/>
      <c r="H74" s="97">
        <v>-839157.64</v>
      </c>
      <c r="I74" s="103">
        <v>-337360.64000000001</v>
      </c>
      <c r="J74" s="104">
        <v>-501797</v>
      </c>
      <c r="K74" s="119" t="str">
        <f t="shared" si="1"/>
        <v>00021900000130000151</v>
      </c>
      <c r="L74" s="106" t="s">
        <v>724</v>
      </c>
    </row>
    <row r="75" spans="1:12" s="85" customFormat="1" ht="45">
      <c r="A75" s="80" t="s">
        <v>725</v>
      </c>
      <c r="B75" s="79" t="s">
        <v>6</v>
      </c>
      <c r="C75" s="122" t="s">
        <v>72</v>
      </c>
      <c r="D75" s="151" t="s">
        <v>726</v>
      </c>
      <c r="E75" s="152"/>
      <c r="F75" s="152"/>
      <c r="G75" s="153"/>
      <c r="H75" s="81">
        <v>-839157.64</v>
      </c>
      <c r="I75" s="82">
        <v>-337360.64000000001</v>
      </c>
      <c r="J75" s="83">
        <f>IF(IF(H75="",0,H75)=0,0,(IF(H75&gt;0,IF(I75&gt;H75,0,H75-I75),IF(I75&gt;H75,H75-I75,0))))</f>
        <v>-501797</v>
      </c>
      <c r="K75" s="120" t="str">
        <f t="shared" si="1"/>
        <v>00021960010130000151</v>
      </c>
      <c r="L75" s="84" t="str">
        <f>C75 &amp; D75 &amp; G75</f>
        <v>00021960010130000151</v>
      </c>
    </row>
    <row r="76" spans="1:12" ht="3.75" hidden="1" customHeight="1" thickBot="1">
      <c r="A76" s="15"/>
      <c r="B76" s="27"/>
      <c r="C76" s="19"/>
      <c r="D76" s="28"/>
      <c r="E76" s="28"/>
      <c r="F76" s="28"/>
      <c r="G76" s="28"/>
      <c r="H76" s="36"/>
      <c r="I76" s="37"/>
      <c r="J76" s="51"/>
      <c r="K76" s="116"/>
    </row>
    <row r="77" spans="1:12">
      <c r="A77" s="20"/>
      <c r="B77" s="21"/>
      <c r="C77" s="22"/>
      <c r="D77" s="22"/>
      <c r="E77" s="22"/>
      <c r="F77" s="22"/>
      <c r="G77" s="22"/>
      <c r="H77" s="23"/>
      <c r="I77" s="23"/>
      <c r="J77" s="22"/>
      <c r="K77" s="22"/>
    </row>
    <row r="78" spans="1:12" ht="12.75" customHeight="1">
      <c r="A78" s="176" t="s">
        <v>24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13"/>
    </row>
    <row r="79" spans="1:12">
      <c r="A79" s="8"/>
      <c r="B79" s="8"/>
      <c r="C79" s="9"/>
      <c r="D79" s="9"/>
      <c r="E79" s="9"/>
      <c r="F79" s="9"/>
      <c r="G79" s="9"/>
      <c r="H79" s="10"/>
      <c r="I79" s="10"/>
      <c r="J79" s="33" t="s">
        <v>20</v>
      </c>
      <c r="K79" s="33"/>
    </row>
    <row r="80" spans="1:12" ht="12.75" customHeight="1">
      <c r="A80" s="164" t="s">
        <v>39</v>
      </c>
      <c r="B80" s="164" t="s">
        <v>40</v>
      </c>
      <c r="C80" s="177" t="s">
        <v>44</v>
      </c>
      <c r="D80" s="178"/>
      <c r="E80" s="178"/>
      <c r="F80" s="178"/>
      <c r="G80" s="179"/>
      <c r="H80" s="164" t="s">
        <v>42</v>
      </c>
      <c r="I80" s="164" t="s">
        <v>23</v>
      </c>
      <c r="J80" s="164" t="s">
        <v>43</v>
      </c>
      <c r="K80" s="114"/>
    </row>
    <row r="81" spans="1:12">
      <c r="A81" s="165"/>
      <c r="B81" s="165"/>
      <c r="C81" s="180"/>
      <c r="D81" s="181"/>
      <c r="E81" s="181"/>
      <c r="F81" s="181"/>
      <c r="G81" s="182"/>
      <c r="H81" s="165"/>
      <c r="I81" s="165"/>
      <c r="J81" s="165"/>
      <c r="K81" s="114"/>
    </row>
    <row r="82" spans="1:12">
      <c r="A82" s="166"/>
      <c r="B82" s="166"/>
      <c r="C82" s="183"/>
      <c r="D82" s="184"/>
      <c r="E82" s="184"/>
      <c r="F82" s="184"/>
      <c r="G82" s="185"/>
      <c r="H82" s="166"/>
      <c r="I82" s="166"/>
      <c r="J82" s="166"/>
      <c r="K82" s="114"/>
    </row>
    <row r="83" spans="1:12" ht="13.5" thickBot="1">
      <c r="A83" s="70">
        <v>1</v>
      </c>
      <c r="B83" s="12">
        <v>2</v>
      </c>
      <c r="C83" s="173">
        <v>3</v>
      </c>
      <c r="D83" s="174"/>
      <c r="E83" s="174"/>
      <c r="F83" s="174"/>
      <c r="G83" s="175"/>
      <c r="H83" s="13" t="s">
        <v>2</v>
      </c>
      <c r="I83" s="13" t="s">
        <v>25</v>
      </c>
      <c r="J83" s="13" t="s">
        <v>26</v>
      </c>
      <c r="K83" s="115"/>
    </row>
    <row r="84" spans="1:12">
      <c r="A84" s="71" t="s">
        <v>5</v>
      </c>
      <c r="B84" s="38" t="s">
        <v>7</v>
      </c>
      <c r="C84" s="186" t="s">
        <v>17</v>
      </c>
      <c r="D84" s="187"/>
      <c r="E84" s="187"/>
      <c r="F84" s="187"/>
      <c r="G84" s="188"/>
      <c r="H84" s="52">
        <v>54072227.18</v>
      </c>
      <c r="I84" s="52">
        <v>25941429.129999999</v>
      </c>
      <c r="J84" s="105">
        <v>28130798.050000001</v>
      </c>
    </row>
    <row r="85" spans="1:12" ht="12.75" customHeight="1">
      <c r="A85" s="73" t="s">
        <v>4</v>
      </c>
      <c r="B85" s="50"/>
      <c r="C85" s="189"/>
      <c r="D85" s="190"/>
      <c r="E85" s="190"/>
      <c r="F85" s="190"/>
      <c r="G85" s="191"/>
      <c r="H85" s="59"/>
      <c r="I85" s="60"/>
      <c r="J85" s="61"/>
    </row>
    <row r="86" spans="1:12">
      <c r="A86" s="100" t="s">
        <v>116</v>
      </c>
      <c r="B86" s="101" t="s">
        <v>7</v>
      </c>
      <c r="C86" s="102" t="s">
        <v>72</v>
      </c>
      <c r="D86" s="125" t="s">
        <v>118</v>
      </c>
      <c r="E86" s="148" t="s">
        <v>117</v>
      </c>
      <c r="F86" s="154"/>
      <c r="G86" s="130" t="s">
        <v>72</v>
      </c>
      <c r="H86" s="97">
        <v>1524392.35</v>
      </c>
      <c r="I86" s="103">
        <v>362813</v>
      </c>
      <c r="J86" s="104">
        <v>1161579.3500000001</v>
      </c>
      <c r="K86" s="119" t="str">
        <f t="shared" ref="K86:K149" si="2">C86 &amp; D86 &amp;E86 &amp; F86 &amp; G86</f>
        <v>00001000000000000000</v>
      </c>
      <c r="L86" s="107" t="s">
        <v>96</v>
      </c>
    </row>
    <row r="87" spans="1:12" ht="33.75">
      <c r="A87" s="100" t="s">
        <v>119</v>
      </c>
      <c r="B87" s="101" t="s">
        <v>7</v>
      </c>
      <c r="C87" s="102" t="s">
        <v>72</v>
      </c>
      <c r="D87" s="125" t="s">
        <v>121</v>
      </c>
      <c r="E87" s="148" t="s">
        <v>117</v>
      </c>
      <c r="F87" s="154"/>
      <c r="G87" s="130" t="s">
        <v>72</v>
      </c>
      <c r="H87" s="97">
        <v>328500</v>
      </c>
      <c r="I87" s="103">
        <v>306735</v>
      </c>
      <c r="J87" s="104">
        <v>21765</v>
      </c>
      <c r="K87" s="119" t="str">
        <f t="shared" si="2"/>
        <v>00001060000000000000</v>
      </c>
      <c r="L87" s="107" t="s">
        <v>120</v>
      </c>
    </row>
    <row r="88" spans="1:12" ht="33.75">
      <c r="A88" s="100" t="s">
        <v>122</v>
      </c>
      <c r="B88" s="101" t="s">
        <v>7</v>
      </c>
      <c r="C88" s="102" t="s">
        <v>72</v>
      </c>
      <c r="D88" s="125" t="s">
        <v>121</v>
      </c>
      <c r="E88" s="148" t="s">
        <v>124</v>
      </c>
      <c r="F88" s="154"/>
      <c r="G88" s="130" t="s">
        <v>72</v>
      </c>
      <c r="H88" s="97">
        <v>90000</v>
      </c>
      <c r="I88" s="103">
        <v>68235</v>
      </c>
      <c r="J88" s="104">
        <v>21765</v>
      </c>
      <c r="K88" s="119" t="str">
        <f t="shared" si="2"/>
        <v>00001060100000000000</v>
      </c>
      <c r="L88" s="107" t="s">
        <v>123</v>
      </c>
    </row>
    <row r="89" spans="1:12" ht="33.75">
      <c r="A89" s="100" t="s">
        <v>125</v>
      </c>
      <c r="B89" s="101" t="s">
        <v>7</v>
      </c>
      <c r="C89" s="102" t="s">
        <v>72</v>
      </c>
      <c r="D89" s="125" t="s">
        <v>121</v>
      </c>
      <c r="E89" s="148" t="s">
        <v>127</v>
      </c>
      <c r="F89" s="154"/>
      <c r="G89" s="130" t="s">
        <v>72</v>
      </c>
      <c r="H89" s="97">
        <v>90000</v>
      </c>
      <c r="I89" s="103">
        <v>68235</v>
      </c>
      <c r="J89" s="104">
        <v>21765</v>
      </c>
      <c r="K89" s="119" t="str">
        <f t="shared" si="2"/>
        <v>00001060100299990000</v>
      </c>
      <c r="L89" s="107" t="s">
        <v>126</v>
      </c>
    </row>
    <row r="90" spans="1:12" ht="22.5">
      <c r="A90" s="100" t="s">
        <v>128</v>
      </c>
      <c r="B90" s="101" t="s">
        <v>7</v>
      </c>
      <c r="C90" s="102" t="s">
        <v>72</v>
      </c>
      <c r="D90" s="125" t="s">
        <v>121</v>
      </c>
      <c r="E90" s="148" t="s">
        <v>127</v>
      </c>
      <c r="F90" s="154"/>
      <c r="G90" s="130" t="s">
        <v>7</v>
      </c>
      <c r="H90" s="97">
        <v>90000</v>
      </c>
      <c r="I90" s="103">
        <v>68235</v>
      </c>
      <c r="J90" s="104">
        <v>21765</v>
      </c>
      <c r="K90" s="119" t="str">
        <f t="shared" si="2"/>
        <v>00001060100299990200</v>
      </c>
      <c r="L90" s="107" t="s">
        <v>129</v>
      </c>
    </row>
    <row r="91" spans="1:12" ht="22.5">
      <c r="A91" s="100" t="s">
        <v>130</v>
      </c>
      <c r="B91" s="101" t="s">
        <v>7</v>
      </c>
      <c r="C91" s="102" t="s">
        <v>72</v>
      </c>
      <c r="D91" s="125" t="s">
        <v>121</v>
      </c>
      <c r="E91" s="148" t="s">
        <v>127</v>
      </c>
      <c r="F91" s="154"/>
      <c r="G91" s="130" t="s">
        <v>132</v>
      </c>
      <c r="H91" s="97">
        <v>90000</v>
      </c>
      <c r="I91" s="103">
        <v>68235</v>
      </c>
      <c r="J91" s="104">
        <v>21765</v>
      </c>
      <c r="K91" s="119" t="str">
        <f t="shared" si="2"/>
        <v>00001060100299990240</v>
      </c>
      <c r="L91" s="107" t="s">
        <v>131</v>
      </c>
    </row>
    <row r="92" spans="1:12" s="85" customFormat="1" ht="22.5">
      <c r="A92" s="80" t="s">
        <v>133</v>
      </c>
      <c r="B92" s="79" t="s">
        <v>7</v>
      </c>
      <c r="C92" s="122" t="s">
        <v>72</v>
      </c>
      <c r="D92" s="126" t="s">
        <v>121</v>
      </c>
      <c r="E92" s="151" t="s">
        <v>127</v>
      </c>
      <c r="F92" s="155"/>
      <c r="G92" s="123" t="s">
        <v>134</v>
      </c>
      <c r="H92" s="81">
        <v>90000</v>
      </c>
      <c r="I92" s="82">
        <v>68235</v>
      </c>
      <c r="J92" s="83">
        <f>IF(IF(H92="",0,H92)=0,0,(IF(H92&gt;0,IF(I92&gt;H92,0,H92-I92),IF(I92&gt;H92,H92-I92,0))))</f>
        <v>21765</v>
      </c>
      <c r="K92" s="119" t="str">
        <f t="shared" si="2"/>
        <v>00001060100299990242</v>
      </c>
      <c r="L92" s="84" t="str">
        <f>C92 &amp; D92 &amp;E92 &amp; F92 &amp; G92</f>
        <v>00001060100299990242</v>
      </c>
    </row>
    <row r="93" spans="1:12">
      <c r="A93" s="100" t="s">
        <v>135</v>
      </c>
      <c r="B93" s="101" t="s">
        <v>7</v>
      </c>
      <c r="C93" s="102" t="s">
        <v>72</v>
      </c>
      <c r="D93" s="125" t="s">
        <v>121</v>
      </c>
      <c r="E93" s="148" t="s">
        <v>137</v>
      </c>
      <c r="F93" s="154"/>
      <c r="G93" s="130" t="s">
        <v>72</v>
      </c>
      <c r="H93" s="97">
        <v>238500</v>
      </c>
      <c r="I93" s="103">
        <v>238500</v>
      </c>
      <c r="J93" s="104">
        <v>0</v>
      </c>
      <c r="K93" s="119" t="str">
        <f t="shared" si="2"/>
        <v>00001067000000000000</v>
      </c>
      <c r="L93" s="107" t="s">
        <v>136</v>
      </c>
    </row>
    <row r="94" spans="1:12" ht="33.75">
      <c r="A94" s="100" t="s">
        <v>138</v>
      </c>
      <c r="B94" s="101" t="s">
        <v>7</v>
      </c>
      <c r="C94" s="102" t="s">
        <v>72</v>
      </c>
      <c r="D94" s="125" t="s">
        <v>121</v>
      </c>
      <c r="E94" s="148" t="s">
        <v>140</v>
      </c>
      <c r="F94" s="154"/>
      <c r="G94" s="130" t="s">
        <v>72</v>
      </c>
      <c r="H94" s="97">
        <v>238500</v>
      </c>
      <c r="I94" s="103">
        <v>238500</v>
      </c>
      <c r="J94" s="104">
        <v>0</v>
      </c>
      <c r="K94" s="119" t="str">
        <f t="shared" si="2"/>
        <v>00001067300000000000</v>
      </c>
      <c r="L94" s="107" t="s">
        <v>139</v>
      </c>
    </row>
    <row r="95" spans="1:12" ht="22.5">
      <c r="A95" s="100" t="s">
        <v>141</v>
      </c>
      <c r="B95" s="101" t="s">
        <v>7</v>
      </c>
      <c r="C95" s="102" t="s">
        <v>72</v>
      </c>
      <c r="D95" s="125" t="s">
        <v>121</v>
      </c>
      <c r="E95" s="148" t="s">
        <v>143</v>
      </c>
      <c r="F95" s="154"/>
      <c r="G95" s="130" t="s">
        <v>72</v>
      </c>
      <c r="H95" s="97">
        <v>238500</v>
      </c>
      <c r="I95" s="103">
        <v>238500</v>
      </c>
      <c r="J95" s="104">
        <v>0</v>
      </c>
      <c r="K95" s="119" t="str">
        <f t="shared" si="2"/>
        <v>00001067320001010000</v>
      </c>
      <c r="L95" s="107" t="s">
        <v>142</v>
      </c>
    </row>
    <row r="96" spans="1:12">
      <c r="A96" s="100" t="s">
        <v>144</v>
      </c>
      <c r="B96" s="101" t="s">
        <v>7</v>
      </c>
      <c r="C96" s="102" t="s">
        <v>72</v>
      </c>
      <c r="D96" s="125" t="s">
        <v>121</v>
      </c>
      <c r="E96" s="148" t="s">
        <v>143</v>
      </c>
      <c r="F96" s="154"/>
      <c r="G96" s="130" t="s">
        <v>8</v>
      </c>
      <c r="H96" s="97">
        <v>238500</v>
      </c>
      <c r="I96" s="103">
        <v>238500</v>
      </c>
      <c r="J96" s="104">
        <v>0</v>
      </c>
      <c r="K96" s="119" t="str">
        <f t="shared" si="2"/>
        <v>00001067320001010500</v>
      </c>
      <c r="L96" s="107" t="s">
        <v>145</v>
      </c>
    </row>
    <row r="97" spans="1:12" s="85" customFormat="1">
      <c r="A97" s="80" t="s">
        <v>146</v>
      </c>
      <c r="B97" s="79" t="s">
        <v>7</v>
      </c>
      <c r="C97" s="122" t="s">
        <v>72</v>
      </c>
      <c r="D97" s="126" t="s">
        <v>121</v>
      </c>
      <c r="E97" s="151" t="s">
        <v>143</v>
      </c>
      <c r="F97" s="155"/>
      <c r="G97" s="123" t="s">
        <v>147</v>
      </c>
      <c r="H97" s="81">
        <v>238500</v>
      </c>
      <c r="I97" s="82">
        <v>238500</v>
      </c>
      <c r="J97" s="83">
        <f>IF(IF(H97="",0,H97)=0,0,(IF(H97&gt;0,IF(I97&gt;H97,0,H97-I97),IF(I97&gt;H97,H97-I97,0))))</f>
        <v>0</v>
      </c>
      <c r="K97" s="119" t="str">
        <f t="shared" si="2"/>
        <v>00001067320001010540</v>
      </c>
      <c r="L97" s="84" t="str">
        <f>C97 &amp; D97 &amp;E97 &amp; F97 &amp; G97</f>
        <v>00001067320001010540</v>
      </c>
    </row>
    <row r="98" spans="1:12">
      <c r="A98" s="100" t="s">
        <v>148</v>
      </c>
      <c r="B98" s="101" t="s">
        <v>7</v>
      </c>
      <c r="C98" s="102" t="s">
        <v>72</v>
      </c>
      <c r="D98" s="125" t="s">
        <v>150</v>
      </c>
      <c r="E98" s="148" t="s">
        <v>117</v>
      </c>
      <c r="F98" s="154"/>
      <c r="G98" s="130" t="s">
        <v>72</v>
      </c>
      <c r="H98" s="97">
        <v>1056737.3500000001</v>
      </c>
      <c r="I98" s="103">
        <v>0</v>
      </c>
      <c r="J98" s="104">
        <v>1056737.3500000001</v>
      </c>
      <c r="K98" s="119" t="str">
        <f t="shared" si="2"/>
        <v>00001110000000000000</v>
      </c>
      <c r="L98" s="107" t="s">
        <v>149</v>
      </c>
    </row>
    <row r="99" spans="1:12">
      <c r="A99" s="100" t="s">
        <v>135</v>
      </c>
      <c r="B99" s="101" t="s">
        <v>7</v>
      </c>
      <c r="C99" s="102" t="s">
        <v>72</v>
      </c>
      <c r="D99" s="125" t="s">
        <v>150</v>
      </c>
      <c r="E99" s="148" t="s">
        <v>137</v>
      </c>
      <c r="F99" s="154"/>
      <c r="G99" s="130" t="s">
        <v>72</v>
      </c>
      <c r="H99" s="97">
        <v>1056737.3500000001</v>
      </c>
      <c r="I99" s="103">
        <v>0</v>
      </c>
      <c r="J99" s="104">
        <v>1056737.3500000001</v>
      </c>
      <c r="K99" s="119" t="str">
        <f t="shared" si="2"/>
        <v>00001117000000000000</v>
      </c>
      <c r="L99" s="107" t="s">
        <v>151</v>
      </c>
    </row>
    <row r="100" spans="1:12" ht="33.75">
      <c r="A100" s="100" t="s">
        <v>152</v>
      </c>
      <c r="B100" s="101" t="s">
        <v>7</v>
      </c>
      <c r="C100" s="102" t="s">
        <v>72</v>
      </c>
      <c r="D100" s="125" t="s">
        <v>150</v>
      </c>
      <c r="E100" s="148" t="s">
        <v>154</v>
      </c>
      <c r="F100" s="154"/>
      <c r="G100" s="130" t="s">
        <v>72</v>
      </c>
      <c r="H100" s="97">
        <v>1056737.3500000001</v>
      </c>
      <c r="I100" s="103">
        <v>0</v>
      </c>
      <c r="J100" s="104">
        <v>1056737.3500000001</v>
      </c>
      <c r="K100" s="119" t="str">
        <f t="shared" si="2"/>
        <v>00001117200000000000</v>
      </c>
      <c r="L100" s="107" t="s">
        <v>153</v>
      </c>
    </row>
    <row r="101" spans="1:12">
      <c r="A101" s="100" t="s">
        <v>155</v>
      </c>
      <c r="B101" s="101" t="s">
        <v>7</v>
      </c>
      <c r="C101" s="102" t="s">
        <v>72</v>
      </c>
      <c r="D101" s="125" t="s">
        <v>150</v>
      </c>
      <c r="E101" s="148" t="s">
        <v>157</v>
      </c>
      <c r="F101" s="154"/>
      <c r="G101" s="130" t="s">
        <v>72</v>
      </c>
      <c r="H101" s="97">
        <v>1056737.3500000001</v>
      </c>
      <c r="I101" s="103">
        <v>0</v>
      </c>
      <c r="J101" s="104">
        <v>1056737.3500000001</v>
      </c>
      <c r="K101" s="119" t="str">
        <f t="shared" si="2"/>
        <v>00001117200023780000</v>
      </c>
      <c r="L101" s="107" t="s">
        <v>156</v>
      </c>
    </row>
    <row r="102" spans="1:12">
      <c r="A102" s="100" t="s">
        <v>158</v>
      </c>
      <c r="B102" s="101" t="s">
        <v>7</v>
      </c>
      <c r="C102" s="102" t="s">
        <v>72</v>
      </c>
      <c r="D102" s="125" t="s">
        <v>150</v>
      </c>
      <c r="E102" s="148" t="s">
        <v>157</v>
      </c>
      <c r="F102" s="154"/>
      <c r="G102" s="130" t="s">
        <v>160</v>
      </c>
      <c r="H102" s="97">
        <v>1056737.3500000001</v>
      </c>
      <c r="I102" s="103">
        <v>0</v>
      </c>
      <c r="J102" s="104">
        <v>1056737.3500000001</v>
      </c>
      <c r="K102" s="119" t="str">
        <f t="shared" si="2"/>
        <v>00001117200023780800</v>
      </c>
      <c r="L102" s="107" t="s">
        <v>159</v>
      </c>
    </row>
    <row r="103" spans="1:12" s="85" customFormat="1">
      <c r="A103" s="80" t="s">
        <v>161</v>
      </c>
      <c r="B103" s="79" t="s">
        <v>7</v>
      </c>
      <c r="C103" s="122" t="s">
        <v>72</v>
      </c>
      <c r="D103" s="126" t="s">
        <v>150</v>
      </c>
      <c r="E103" s="151" t="s">
        <v>157</v>
      </c>
      <c r="F103" s="155"/>
      <c r="G103" s="123" t="s">
        <v>162</v>
      </c>
      <c r="H103" s="81">
        <v>1056737.3500000001</v>
      </c>
      <c r="I103" s="82">
        <v>0</v>
      </c>
      <c r="J103" s="83">
        <f>IF(IF(H103="",0,H103)=0,0,(IF(H103&gt;0,IF(I103&gt;H103,0,H103-I103),IF(I103&gt;H103,H103-I103,0))))</f>
        <v>1056737.3500000001</v>
      </c>
      <c r="K103" s="119" t="str">
        <f t="shared" si="2"/>
        <v>00001117200023780870</v>
      </c>
      <c r="L103" s="84" t="str">
        <f>C103 &amp; D103 &amp;E103 &amp; F103 &amp; G103</f>
        <v>00001117200023780870</v>
      </c>
    </row>
    <row r="104" spans="1:12">
      <c r="A104" s="100" t="s">
        <v>163</v>
      </c>
      <c r="B104" s="101" t="s">
        <v>7</v>
      </c>
      <c r="C104" s="102" t="s">
        <v>72</v>
      </c>
      <c r="D104" s="125" t="s">
        <v>165</v>
      </c>
      <c r="E104" s="148" t="s">
        <v>117</v>
      </c>
      <c r="F104" s="154"/>
      <c r="G104" s="130" t="s">
        <v>72</v>
      </c>
      <c r="H104" s="97">
        <v>139155</v>
      </c>
      <c r="I104" s="103">
        <v>56078</v>
      </c>
      <c r="J104" s="104">
        <v>83077</v>
      </c>
      <c r="K104" s="119" t="str">
        <f t="shared" si="2"/>
        <v>00001130000000000000</v>
      </c>
      <c r="L104" s="107" t="s">
        <v>164</v>
      </c>
    </row>
    <row r="105" spans="1:12" ht="45">
      <c r="A105" s="100" t="s">
        <v>166</v>
      </c>
      <c r="B105" s="101" t="s">
        <v>7</v>
      </c>
      <c r="C105" s="102" t="s">
        <v>72</v>
      </c>
      <c r="D105" s="125" t="s">
        <v>165</v>
      </c>
      <c r="E105" s="148" t="s">
        <v>168</v>
      </c>
      <c r="F105" s="154"/>
      <c r="G105" s="130" t="s">
        <v>72</v>
      </c>
      <c r="H105" s="97">
        <v>64000</v>
      </c>
      <c r="I105" s="103">
        <v>0</v>
      </c>
      <c r="J105" s="104">
        <v>64000</v>
      </c>
      <c r="K105" s="119" t="str">
        <f t="shared" si="2"/>
        <v>00001130300000000000</v>
      </c>
      <c r="L105" s="107" t="s">
        <v>167</v>
      </c>
    </row>
    <row r="106" spans="1:12" ht="45">
      <c r="A106" s="100" t="s">
        <v>169</v>
      </c>
      <c r="B106" s="101" t="s">
        <v>7</v>
      </c>
      <c r="C106" s="102" t="s">
        <v>72</v>
      </c>
      <c r="D106" s="125" t="s">
        <v>165</v>
      </c>
      <c r="E106" s="148" t="s">
        <v>171</v>
      </c>
      <c r="F106" s="154"/>
      <c r="G106" s="130" t="s">
        <v>72</v>
      </c>
      <c r="H106" s="97">
        <v>64000</v>
      </c>
      <c r="I106" s="103">
        <v>0</v>
      </c>
      <c r="J106" s="104">
        <v>64000</v>
      </c>
      <c r="K106" s="119" t="str">
        <f t="shared" si="2"/>
        <v>00001130300699990000</v>
      </c>
      <c r="L106" s="107" t="s">
        <v>170</v>
      </c>
    </row>
    <row r="107" spans="1:12" ht="22.5">
      <c r="A107" s="100" t="s">
        <v>128</v>
      </c>
      <c r="B107" s="101" t="s">
        <v>7</v>
      </c>
      <c r="C107" s="102" t="s">
        <v>72</v>
      </c>
      <c r="D107" s="125" t="s">
        <v>165</v>
      </c>
      <c r="E107" s="148" t="s">
        <v>171</v>
      </c>
      <c r="F107" s="154"/>
      <c r="G107" s="130" t="s">
        <v>7</v>
      </c>
      <c r="H107" s="97">
        <v>64000</v>
      </c>
      <c r="I107" s="103">
        <v>0</v>
      </c>
      <c r="J107" s="104">
        <v>64000</v>
      </c>
      <c r="K107" s="119" t="str">
        <f t="shared" si="2"/>
        <v>00001130300699990200</v>
      </c>
      <c r="L107" s="107" t="s">
        <v>172</v>
      </c>
    </row>
    <row r="108" spans="1:12" ht="22.5">
      <c r="A108" s="100" t="s">
        <v>130</v>
      </c>
      <c r="B108" s="101" t="s">
        <v>7</v>
      </c>
      <c r="C108" s="102" t="s">
        <v>72</v>
      </c>
      <c r="D108" s="125" t="s">
        <v>165</v>
      </c>
      <c r="E108" s="148" t="s">
        <v>171</v>
      </c>
      <c r="F108" s="154"/>
      <c r="G108" s="130" t="s">
        <v>132</v>
      </c>
      <c r="H108" s="97">
        <v>64000</v>
      </c>
      <c r="I108" s="103">
        <v>0</v>
      </c>
      <c r="J108" s="104">
        <v>64000</v>
      </c>
      <c r="K108" s="119" t="str">
        <f t="shared" si="2"/>
        <v>00001130300699990240</v>
      </c>
      <c r="L108" s="107" t="s">
        <v>173</v>
      </c>
    </row>
    <row r="109" spans="1:12" s="85" customFormat="1">
      <c r="A109" s="80" t="s">
        <v>174</v>
      </c>
      <c r="B109" s="79" t="s">
        <v>7</v>
      </c>
      <c r="C109" s="122" t="s">
        <v>72</v>
      </c>
      <c r="D109" s="126" t="s">
        <v>165</v>
      </c>
      <c r="E109" s="151" t="s">
        <v>171</v>
      </c>
      <c r="F109" s="155"/>
      <c r="G109" s="123" t="s">
        <v>175</v>
      </c>
      <c r="H109" s="81">
        <v>64000</v>
      </c>
      <c r="I109" s="82">
        <v>0</v>
      </c>
      <c r="J109" s="83">
        <f>IF(IF(H109="",0,H109)=0,0,(IF(H109&gt;0,IF(I109&gt;H109,0,H109-I109),IF(I109&gt;H109,H109-I109,0))))</f>
        <v>64000</v>
      </c>
      <c r="K109" s="119" t="str">
        <f t="shared" si="2"/>
        <v>00001130300699990244</v>
      </c>
      <c r="L109" s="84" t="str">
        <f>C109 &amp; D109 &amp;E109 &amp; F109 &amp; G109</f>
        <v>00001130300699990244</v>
      </c>
    </row>
    <row r="110" spans="1:12">
      <c r="A110" s="100" t="s">
        <v>135</v>
      </c>
      <c r="B110" s="101" t="s">
        <v>7</v>
      </c>
      <c r="C110" s="102" t="s">
        <v>72</v>
      </c>
      <c r="D110" s="125" t="s">
        <v>165</v>
      </c>
      <c r="E110" s="148" t="s">
        <v>137</v>
      </c>
      <c r="F110" s="154"/>
      <c r="G110" s="130" t="s">
        <v>72</v>
      </c>
      <c r="H110" s="97">
        <v>75155</v>
      </c>
      <c r="I110" s="103">
        <v>56078</v>
      </c>
      <c r="J110" s="104">
        <v>19077</v>
      </c>
      <c r="K110" s="119" t="str">
        <f t="shared" si="2"/>
        <v>00001137000000000000</v>
      </c>
      <c r="L110" s="107" t="s">
        <v>176</v>
      </c>
    </row>
    <row r="111" spans="1:12" ht="22.5">
      <c r="A111" s="100" t="s">
        <v>177</v>
      </c>
      <c r="B111" s="101" t="s">
        <v>7</v>
      </c>
      <c r="C111" s="102" t="s">
        <v>72</v>
      </c>
      <c r="D111" s="125" t="s">
        <v>165</v>
      </c>
      <c r="E111" s="148" t="s">
        <v>179</v>
      </c>
      <c r="F111" s="154"/>
      <c r="G111" s="130" t="s">
        <v>72</v>
      </c>
      <c r="H111" s="97">
        <v>1847</v>
      </c>
      <c r="I111" s="103">
        <v>1847</v>
      </c>
      <c r="J111" s="104">
        <v>0</v>
      </c>
      <c r="K111" s="119" t="str">
        <f t="shared" si="2"/>
        <v>00001137190000000000</v>
      </c>
      <c r="L111" s="107" t="s">
        <v>178</v>
      </c>
    </row>
    <row r="112" spans="1:12" ht="22.5">
      <c r="A112" s="100" t="s">
        <v>180</v>
      </c>
      <c r="B112" s="101" t="s">
        <v>7</v>
      </c>
      <c r="C112" s="102" t="s">
        <v>72</v>
      </c>
      <c r="D112" s="125" t="s">
        <v>165</v>
      </c>
      <c r="E112" s="148" t="s">
        <v>182</v>
      </c>
      <c r="F112" s="154"/>
      <c r="G112" s="130" t="s">
        <v>72</v>
      </c>
      <c r="H112" s="97">
        <v>1847</v>
      </c>
      <c r="I112" s="103">
        <v>1847</v>
      </c>
      <c r="J112" s="104">
        <v>0</v>
      </c>
      <c r="K112" s="119" t="str">
        <f t="shared" si="2"/>
        <v>00001137190001000000</v>
      </c>
      <c r="L112" s="107" t="s">
        <v>181</v>
      </c>
    </row>
    <row r="113" spans="1:12">
      <c r="A113" s="100" t="s">
        <v>158</v>
      </c>
      <c r="B113" s="101" t="s">
        <v>7</v>
      </c>
      <c r="C113" s="102" t="s">
        <v>72</v>
      </c>
      <c r="D113" s="125" t="s">
        <v>165</v>
      </c>
      <c r="E113" s="148" t="s">
        <v>182</v>
      </c>
      <c r="F113" s="154"/>
      <c r="G113" s="130" t="s">
        <v>160</v>
      </c>
      <c r="H113" s="97">
        <v>1847</v>
      </c>
      <c r="I113" s="103">
        <v>1847</v>
      </c>
      <c r="J113" s="104">
        <v>0</v>
      </c>
      <c r="K113" s="119" t="str">
        <f t="shared" si="2"/>
        <v>00001137190001000800</v>
      </c>
      <c r="L113" s="107" t="s">
        <v>183</v>
      </c>
    </row>
    <row r="114" spans="1:12">
      <c r="A114" s="100" t="s">
        <v>184</v>
      </c>
      <c r="B114" s="101" t="s">
        <v>7</v>
      </c>
      <c r="C114" s="102" t="s">
        <v>72</v>
      </c>
      <c r="D114" s="125" t="s">
        <v>165</v>
      </c>
      <c r="E114" s="148" t="s">
        <v>182</v>
      </c>
      <c r="F114" s="154"/>
      <c r="G114" s="130" t="s">
        <v>186</v>
      </c>
      <c r="H114" s="97">
        <v>1847</v>
      </c>
      <c r="I114" s="103">
        <v>1847</v>
      </c>
      <c r="J114" s="104">
        <v>0</v>
      </c>
      <c r="K114" s="119" t="str">
        <f t="shared" si="2"/>
        <v>00001137190001000850</v>
      </c>
      <c r="L114" s="107" t="s">
        <v>185</v>
      </c>
    </row>
    <row r="115" spans="1:12" s="85" customFormat="1" ht="22.5">
      <c r="A115" s="80" t="s">
        <v>187</v>
      </c>
      <c r="B115" s="79" t="s">
        <v>7</v>
      </c>
      <c r="C115" s="122" t="s">
        <v>72</v>
      </c>
      <c r="D115" s="126" t="s">
        <v>165</v>
      </c>
      <c r="E115" s="151" t="s">
        <v>182</v>
      </c>
      <c r="F115" s="155"/>
      <c r="G115" s="123" t="s">
        <v>188</v>
      </c>
      <c r="H115" s="81">
        <v>1847</v>
      </c>
      <c r="I115" s="82">
        <v>1847</v>
      </c>
      <c r="J115" s="83">
        <f>IF(IF(H115="",0,H115)=0,0,(IF(H115&gt;0,IF(I115&gt;H115,0,H115-I115),IF(I115&gt;H115,H115-I115,0))))</f>
        <v>0</v>
      </c>
      <c r="K115" s="119" t="str">
        <f t="shared" si="2"/>
        <v>00001137190001000851</v>
      </c>
      <c r="L115" s="84" t="str">
        <f>C115 &amp; D115 &amp;E115 &amp; F115 &amp; G115</f>
        <v>00001137190001000851</v>
      </c>
    </row>
    <row r="116" spans="1:12" ht="33.75">
      <c r="A116" s="100" t="s">
        <v>152</v>
      </c>
      <c r="B116" s="101" t="s">
        <v>7</v>
      </c>
      <c r="C116" s="102" t="s">
        <v>72</v>
      </c>
      <c r="D116" s="125" t="s">
        <v>165</v>
      </c>
      <c r="E116" s="148" t="s">
        <v>154</v>
      </c>
      <c r="F116" s="154"/>
      <c r="G116" s="130" t="s">
        <v>72</v>
      </c>
      <c r="H116" s="97">
        <v>73308</v>
      </c>
      <c r="I116" s="103">
        <v>54231</v>
      </c>
      <c r="J116" s="104">
        <v>19077</v>
      </c>
      <c r="K116" s="119" t="str">
        <f t="shared" si="2"/>
        <v>00001137200000000000</v>
      </c>
      <c r="L116" s="107" t="s">
        <v>189</v>
      </c>
    </row>
    <row r="117" spans="1:12" ht="33.75">
      <c r="A117" s="100" t="s">
        <v>190</v>
      </c>
      <c r="B117" s="101" t="s">
        <v>7</v>
      </c>
      <c r="C117" s="102" t="s">
        <v>72</v>
      </c>
      <c r="D117" s="125" t="s">
        <v>165</v>
      </c>
      <c r="E117" s="148" t="s">
        <v>192</v>
      </c>
      <c r="F117" s="154"/>
      <c r="G117" s="130" t="s">
        <v>72</v>
      </c>
      <c r="H117" s="97">
        <v>72308</v>
      </c>
      <c r="I117" s="103">
        <v>54231</v>
      </c>
      <c r="J117" s="104">
        <v>18077</v>
      </c>
      <c r="K117" s="119" t="str">
        <f t="shared" si="2"/>
        <v>00001137200023100000</v>
      </c>
      <c r="L117" s="107" t="s">
        <v>191</v>
      </c>
    </row>
    <row r="118" spans="1:12">
      <c r="A118" s="100" t="s">
        <v>158</v>
      </c>
      <c r="B118" s="101" t="s">
        <v>7</v>
      </c>
      <c r="C118" s="102" t="s">
        <v>72</v>
      </c>
      <c r="D118" s="125" t="s">
        <v>165</v>
      </c>
      <c r="E118" s="148" t="s">
        <v>192</v>
      </c>
      <c r="F118" s="154"/>
      <c r="G118" s="130" t="s">
        <v>160</v>
      </c>
      <c r="H118" s="97">
        <v>72308</v>
      </c>
      <c r="I118" s="103">
        <v>54231</v>
      </c>
      <c r="J118" s="104">
        <v>18077</v>
      </c>
      <c r="K118" s="119" t="str">
        <f t="shared" si="2"/>
        <v>00001137200023100800</v>
      </c>
      <c r="L118" s="107" t="s">
        <v>193</v>
      </c>
    </row>
    <row r="119" spans="1:12">
      <c r="A119" s="100" t="s">
        <v>184</v>
      </c>
      <c r="B119" s="101" t="s">
        <v>7</v>
      </c>
      <c r="C119" s="102" t="s">
        <v>72</v>
      </c>
      <c r="D119" s="125" t="s">
        <v>165</v>
      </c>
      <c r="E119" s="148" t="s">
        <v>192</v>
      </c>
      <c r="F119" s="154"/>
      <c r="G119" s="130" t="s">
        <v>186</v>
      </c>
      <c r="H119" s="97">
        <v>72308</v>
      </c>
      <c r="I119" s="103">
        <v>54231</v>
      </c>
      <c r="J119" s="104">
        <v>18077</v>
      </c>
      <c r="K119" s="119" t="str">
        <f t="shared" si="2"/>
        <v>00001137200023100850</v>
      </c>
      <c r="L119" s="107" t="s">
        <v>194</v>
      </c>
    </row>
    <row r="120" spans="1:12" s="85" customFormat="1">
      <c r="A120" s="80" t="s">
        <v>195</v>
      </c>
      <c r="B120" s="79" t="s">
        <v>7</v>
      </c>
      <c r="C120" s="122" t="s">
        <v>72</v>
      </c>
      <c r="D120" s="126" t="s">
        <v>165</v>
      </c>
      <c r="E120" s="151" t="s">
        <v>192</v>
      </c>
      <c r="F120" s="155"/>
      <c r="G120" s="123" t="s">
        <v>196</v>
      </c>
      <c r="H120" s="81">
        <v>72308</v>
      </c>
      <c r="I120" s="82">
        <v>54231</v>
      </c>
      <c r="J120" s="83">
        <f>IF(IF(H120="",0,H120)=0,0,(IF(H120&gt;0,IF(I120&gt;H120,0,H120-I120),IF(I120&gt;H120,H120-I120,0))))</f>
        <v>18077</v>
      </c>
      <c r="K120" s="119" t="str">
        <f t="shared" si="2"/>
        <v>00001137200023100853</v>
      </c>
      <c r="L120" s="84" t="str">
        <f>C120 &amp; D120 &amp;E120 &amp; F120 &amp; G120</f>
        <v>00001137200023100853</v>
      </c>
    </row>
    <row r="121" spans="1:12" ht="56.25">
      <c r="A121" s="100" t="s">
        <v>197</v>
      </c>
      <c r="B121" s="101" t="s">
        <v>7</v>
      </c>
      <c r="C121" s="102" t="s">
        <v>72</v>
      </c>
      <c r="D121" s="125" t="s">
        <v>165</v>
      </c>
      <c r="E121" s="148" t="s">
        <v>199</v>
      </c>
      <c r="F121" s="154"/>
      <c r="G121" s="130" t="s">
        <v>72</v>
      </c>
      <c r="H121" s="97">
        <v>1000</v>
      </c>
      <c r="I121" s="103">
        <v>0</v>
      </c>
      <c r="J121" s="104">
        <v>1000</v>
      </c>
      <c r="K121" s="119" t="str">
        <f t="shared" si="2"/>
        <v>00001137200070650000</v>
      </c>
      <c r="L121" s="107" t="s">
        <v>198</v>
      </c>
    </row>
    <row r="122" spans="1:12" ht="22.5">
      <c r="A122" s="100" t="s">
        <v>128</v>
      </c>
      <c r="B122" s="101" t="s">
        <v>7</v>
      </c>
      <c r="C122" s="102" t="s">
        <v>72</v>
      </c>
      <c r="D122" s="125" t="s">
        <v>165</v>
      </c>
      <c r="E122" s="148" t="s">
        <v>199</v>
      </c>
      <c r="F122" s="154"/>
      <c r="G122" s="130" t="s">
        <v>7</v>
      </c>
      <c r="H122" s="97">
        <v>1000</v>
      </c>
      <c r="I122" s="103">
        <v>0</v>
      </c>
      <c r="J122" s="104">
        <v>1000</v>
      </c>
      <c r="K122" s="119" t="str">
        <f t="shared" si="2"/>
        <v>00001137200070650200</v>
      </c>
      <c r="L122" s="107" t="s">
        <v>200</v>
      </c>
    </row>
    <row r="123" spans="1:12" ht="22.5">
      <c r="A123" s="100" t="s">
        <v>130</v>
      </c>
      <c r="B123" s="101" t="s">
        <v>7</v>
      </c>
      <c r="C123" s="102" t="s">
        <v>72</v>
      </c>
      <c r="D123" s="125" t="s">
        <v>165</v>
      </c>
      <c r="E123" s="148" t="s">
        <v>199</v>
      </c>
      <c r="F123" s="154"/>
      <c r="G123" s="130" t="s">
        <v>132</v>
      </c>
      <c r="H123" s="97">
        <v>1000</v>
      </c>
      <c r="I123" s="103">
        <v>0</v>
      </c>
      <c r="J123" s="104">
        <v>1000</v>
      </c>
      <c r="K123" s="119" t="str">
        <f t="shared" si="2"/>
        <v>00001137200070650240</v>
      </c>
      <c r="L123" s="107" t="s">
        <v>201</v>
      </c>
    </row>
    <row r="124" spans="1:12" s="85" customFormat="1">
      <c r="A124" s="80" t="s">
        <v>174</v>
      </c>
      <c r="B124" s="79" t="s">
        <v>7</v>
      </c>
      <c r="C124" s="122" t="s">
        <v>72</v>
      </c>
      <c r="D124" s="126" t="s">
        <v>165</v>
      </c>
      <c r="E124" s="151" t="s">
        <v>199</v>
      </c>
      <c r="F124" s="155"/>
      <c r="G124" s="123" t="s">
        <v>175</v>
      </c>
      <c r="H124" s="81">
        <v>1000</v>
      </c>
      <c r="I124" s="82">
        <v>0</v>
      </c>
      <c r="J124" s="83">
        <f>IF(IF(H124="",0,H124)=0,0,(IF(H124&gt;0,IF(I124&gt;H124,0,H124-I124),IF(I124&gt;H124,H124-I124,0))))</f>
        <v>1000</v>
      </c>
      <c r="K124" s="119" t="str">
        <f t="shared" si="2"/>
        <v>00001137200070650244</v>
      </c>
      <c r="L124" s="84" t="str">
        <f>C124 &amp; D124 &amp;E124 &amp; F124 &amp; G124</f>
        <v>00001137200070650244</v>
      </c>
    </row>
    <row r="125" spans="1:12">
      <c r="A125" s="100" t="s">
        <v>202</v>
      </c>
      <c r="B125" s="101" t="s">
        <v>7</v>
      </c>
      <c r="C125" s="102" t="s">
        <v>72</v>
      </c>
      <c r="D125" s="125" t="s">
        <v>204</v>
      </c>
      <c r="E125" s="148" t="s">
        <v>117</v>
      </c>
      <c r="F125" s="154"/>
      <c r="G125" s="130" t="s">
        <v>72</v>
      </c>
      <c r="H125" s="97">
        <v>581800</v>
      </c>
      <c r="I125" s="103">
        <v>376311.47</v>
      </c>
      <c r="J125" s="104">
        <v>205488.53</v>
      </c>
      <c r="K125" s="119" t="str">
        <f t="shared" si="2"/>
        <v>00002000000000000000</v>
      </c>
      <c r="L125" s="107" t="s">
        <v>203</v>
      </c>
    </row>
    <row r="126" spans="1:12">
      <c r="A126" s="100" t="s">
        <v>205</v>
      </c>
      <c r="B126" s="101" t="s">
        <v>7</v>
      </c>
      <c r="C126" s="102" t="s">
        <v>72</v>
      </c>
      <c r="D126" s="125" t="s">
        <v>207</v>
      </c>
      <c r="E126" s="148" t="s">
        <v>117</v>
      </c>
      <c r="F126" s="154"/>
      <c r="G126" s="130" t="s">
        <v>72</v>
      </c>
      <c r="H126" s="97">
        <v>581800</v>
      </c>
      <c r="I126" s="103">
        <v>376311.47</v>
      </c>
      <c r="J126" s="104">
        <v>205488.53</v>
      </c>
      <c r="K126" s="119" t="str">
        <f t="shared" si="2"/>
        <v>00002030000000000000</v>
      </c>
      <c r="L126" s="107" t="s">
        <v>206</v>
      </c>
    </row>
    <row r="127" spans="1:12">
      <c r="A127" s="100" t="s">
        <v>135</v>
      </c>
      <c r="B127" s="101" t="s">
        <v>7</v>
      </c>
      <c r="C127" s="102" t="s">
        <v>72</v>
      </c>
      <c r="D127" s="125" t="s">
        <v>207</v>
      </c>
      <c r="E127" s="148" t="s">
        <v>137</v>
      </c>
      <c r="F127" s="154"/>
      <c r="G127" s="130" t="s">
        <v>72</v>
      </c>
      <c r="H127" s="97">
        <v>581800</v>
      </c>
      <c r="I127" s="103">
        <v>376311.47</v>
      </c>
      <c r="J127" s="104">
        <v>205488.53</v>
      </c>
      <c r="K127" s="119" t="str">
        <f t="shared" si="2"/>
        <v>00002037000000000000</v>
      </c>
      <c r="L127" s="107" t="s">
        <v>208</v>
      </c>
    </row>
    <row r="128" spans="1:12" ht="33.75">
      <c r="A128" s="100" t="s">
        <v>138</v>
      </c>
      <c r="B128" s="101" t="s">
        <v>7</v>
      </c>
      <c r="C128" s="102" t="s">
        <v>72</v>
      </c>
      <c r="D128" s="125" t="s">
        <v>207</v>
      </c>
      <c r="E128" s="148" t="s">
        <v>140</v>
      </c>
      <c r="F128" s="154"/>
      <c r="G128" s="130" t="s">
        <v>72</v>
      </c>
      <c r="H128" s="97">
        <v>581800</v>
      </c>
      <c r="I128" s="103">
        <v>376311.47</v>
      </c>
      <c r="J128" s="104">
        <v>205488.53</v>
      </c>
      <c r="K128" s="119" t="str">
        <f t="shared" si="2"/>
        <v>00002037300000000000</v>
      </c>
      <c r="L128" s="107" t="s">
        <v>209</v>
      </c>
    </row>
    <row r="129" spans="1:12" ht="45">
      <c r="A129" s="100" t="s">
        <v>210</v>
      </c>
      <c r="B129" s="101" t="s">
        <v>7</v>
      </c>
      <c r="C129" s="102" t="s">
        <v>72</v>
      </c>
      <c r="D129" s="125" t="s">
        <v>207</v>
      </c>
      <c r="E129" s="148" t="s">
        <v>212</v>
      </c>
      <c r="F129" s="154"/>
      <c r="G129" s="130" t="s">
        <v>72</v>
      </c>
      <c r="H129" s="97">
        <v>581800</v>
      </c>
      <c r="I129" s="103">
        <v>376311.47</v>
      </c>
      <c r="J129" s="104">
        <v>205488.53</v>
      </c>
      <c r="K129" s="119" t="str">
        <f t="shared" si="2"/>
        <v>00002037300051180000</v>
      </c>
      <c r="L129" s="107" t="s">
        <v>211</v>
      </c>
    </row>
    <row r="130" spans="1:12" ht="56.25">
      <c r="A130" s="100" t="s">
        <v>213</v>
      </c>
      <c r="B130" s="101" t="s">
        <v>7</v>
      </c>
      <c r="C130" s="102" t="s">
        <v>72</v>
      </c>
      <c r="D130" s="125" t="s">
        <v>207</v>
      </c>
      <c r="E130" s="148" t="s">
        <v>212</v>
      </c>
      <c r="F130" s="154"/>
      <c r="G130" s="130" t="s">
        <v>215</v>
      </c>
      <c r="H130" s="97">
        <v>524283</v>
      </c>
      <c r="I130" s="103">
        <v>365892.6</v>
      </c>
      <c r="J130" s="104">
        <v>158390.39999999999</v>
      </c>
      <c r="K130" s="119" t="str">
        <f t="shared" si="2"/>
        <v>00002037300051180100</v>
      </c>
      <c r="L130" s="107" t="s">
        <v>214</v>
      </c>
    </row>
    <row r="131" spans="1:12" ht="22.5">
      <c r="A131" s="100" t="s">
        <v>216</v>
      </c>
      <c r="B131" s="101" t="s">
        <v>7</v>
      </c>
      <c r="C131" s="102" t="s">
        <v>72</v>
      </c>
      <c r="D131" s="125" t="s">
        <v>207</v>
      </c>
      <c r="E131" s="148" t="s">
        <v>212</v>
      </c>
      <c r="F131" s="154"/>
      <c r="G131" s="130" t="s">
        <v>218</v>
      </c>
      <c r="H131" s="97">
        <v>524283</v>
      </c>
      <c r="I131" s="103">
        <v>365892.6</v>
      </c>
      <c r="J131" s="104">
        <v>158390.39999999999</v>
      </c>
      <c r="K131" s="119" t="str">
        <f t="shared" si="2"/>
        <v>00002037300051180120</v>
      </c>
      <c r="L131" s="107" t="s">
        <v>217</v>
      </c>
    </row>
    <row r="132" spans="1:12" s="85" customFormat="1" ht="22.5">
      <c r="A132" s="80" t="s">
        <v>219</v>
      </c>
      <c r="B132" s="79" t="s">
        <v>7</v>
      </c>
      <c r="C132" s="122" t="s">
        <v>72</v>
      </c>
      <c r="D132" s="126" t="s">
        <v>207</v>
      </c>
      <c r="E132" s="151" t="s">
        <v>212</v>
      </c>
      <c r="F132" s="155"/>
      <c r="G132" s="123" t="s">
        <v>220</v>
      </c>
      <c r="H132" s="81">
        <v>402675</v>
      </c>
      <c r="I132" s="82">
        <v>284662.87</v>
      </c>
      <c r="J132" s="83">
        <f>IF(IF(H132="",0,H132)=0,0,(IF(H132&gt;0,IF(I132&gt;H132,0,H132-I132),IF(I132&gt;H132,H132-I132,0))))</f>
        <v>118012.13</v>
      </c>
      <c r="K132" s="119" t="str">
        <f t="shared" si="2"/>
        <v>00002037300051180121</v>
      </c>
      <c r="L132" s="84" t="str">
        <f>C132 &amp; D132 &amp;E132 &amp; F132 &amp; G132</f>
        <v>00002037300051180121</v>
      </c>
    </row>
    <row r="133" spans="1:12" s="85" customFormat="1" ht="33.75">
      <c r="A133" s="80" t="s">
        <v>221</v>
      </c>
      <c r="B133" s="79" t="s">
        <v>7</v>
      </c>
      <c r="C133" s="122" t="s">
        <v>72</v>
      </c>
      <c r="D133" s="126" t="s">
        <v>207</v>
      </c>
      <c r="E133" s="151" t="s">
        <v>212</v>
      </c>
      <c r="F133" s="155"/>
      <c r="G133" s="123" t="s">
        <v>222</v>
      </c>
      <c r="H133" s="81">
        <v>121608</v>
      </c>
      <c r="I133" s="82">
        <v>81229.73</v>
      </c>
      <c r="J133" s="83">
        <f>IF(IF(H133="",0,H133)=0,0,(IF(H133&gt;0,IF(I133&gt;H133,0,H133-I133),IF(I133&gt;H133,H133-I133,0))))</f>
        <v>40378.269999999997</v>
      </c>
      <c r="K133" s="119" t="str">
        <f t="shared" si="2"/>
        <v>00002037300051180129</v>
      </c>
      <c r="L133" s="84" t="str">
        <f>C133 &amp; D133 &amp;E133 &amp; F133 &amp; G133</f>
        <v>00002037300051180129</v>
      </c>
    </row>
    <row r="134" spans="1:12" ht="22.5">
      <c r="A134" s="100" t="s">
        <v>128</v>
      </c>
      <c r="B134" s="101" t="s">
        <v>7</v>
      </c>
      <c r="C134" s="102" t="s">
        <v>72</v>
      </c>
      <c r="D134" s="125" t="s">
        <v>207</v>
      </c>
      <c r="E134" s="148" t="s">
        <v>212</v>
      </c>
      <c r="F134" s="154"/>
      <c r="G134" s="130" t="s">
        <v>7</v>
      </c>
      <c r="H134" s="97">
        <v>57517</v>
      </c>
      <c r="I134" s="103">
        <v>10418.870000000001</v>
      </c>
      <c r="J134" s="104">
        <v>47098.13</v>
      </c>
      <c r="K134" s="119" t="str">
        <f t="shared" si="2"/>
        <v>00002037300051180200</v>
      </c>
      <c r="L134" s="107" t="s">
        <v>223</v>
      </c>
    </row>
    <row r="135" spans="1:12" ht="22.5">
      <c r="A135" s="100" t="s">
        <v>130</v>
      </c>
      <c r="B135" s="101" t="s">
        <v>7</v>
      </c>
      <c r="C135" s="102" t="s">
        <v>72</v>
      </c>
      <c r="D135" s="125" t="s">
        <v>207</v>
      </c>
      <c r="E135" s="148" t="s">
        <v>212</v>
      </c>
      <c r="F135" s="154"/>
      <c r="G135" s="130" t="s">
        <v>132</v>
      </c>
      <c r="H135" s="97">
        <v>57517</v>
      </c>
      <c r="I135" s="103">
        <v>10418.870000000001</v>
      </c>
      <c r="J135" s="104">
        <v>47098.13</v>
      </c>
      <c r="K135" s="119" t="str">
        <f t="shared" si="2"/>
        <v>00002037300051180240</v>
      </c>
      <c r="L135" s="107" t="s">
        <v>224</v>
      </c>
    </row>
    <row r="136" spans="1:12" s="85" customFormat="1" ht="22.5">
      <c r="A136" s="80" t="s">
        <v>133</v>
      </c>
      <c r="B136" s="79" t="s">
        <v>7</v>
      </c>
      <c r="C136" s="122" t="s">
        <v>72</v>
      </c>
      <c r="D136" s="126" t="s">
        <v>207</v>
      </c>
      <c r="E136" s="151" t="s">
        <v>212</v>
      </c>
      <c r="F136" s="155"/>
      <c r="G136" s="123" t="s">
        <v>134</v>
      </c>
      <c r="H136" s="81">
        <v>13000</v>
      </c>
      <c r="I136" s="82">
        <v>10418.870000000001</v>
      </c>
      <c r="J136" s="83">
        <f>IF(IF(H136="",0,H136)=0,0,(IF(H136&gt;0,IF(I136&gt;H136,0,H136-I136),IF(I136&gt;H136,H136-I136,0))))</f>
        <v>2581.13</v>
      </c>
      <c r="K136" s="119" t="str">
        <f t="shared" si="2"/>
        <v>00002037300051180242</v>
      </c>
      <c r="L136" s="84" t="str">
        <f>C136 &amp; D136 &amp;E136 &amp; F136 &amp; G136</f>
        <v>00002037300051180242</v>
      </c>
    </row>
    <row r="137" spans="1:12" s="85" customFormat="1">
      <c r="A137" s="80" t="s">
        <v>174</v>
      </c>
      <c r="B137" s="79" t="s">
        <v>7</v>
      </c>
      <c r="C137" s="122" t="s">
        <v>72</v>
      </c>
      <c r="D137" s="126" t="s">
        <v>207</v>
      </c>
      <c r="E137" s="151" t="s">
        <v>212</v>
      </c>
      <c r="F137" s="155"/>
      <c r="G137" s="123" t="s">
        <v>175</v>
      </c>
      <c r="H137" s="81">
        <v>44517</v>
      </c>
      <c r="I137" s="82">
        <v>0</v>
      </c>
      <c r="J137" s="83">
        <f>IF(IF(H137="",0,H137)=0,0,(IF(H137&gt;0,IF(I137&gt;H137,0,H137-I137),IF(I137&gt;H137,H137-I137,0))))</f>
        <v>44517</v>
      </c>
      <c r="K137" s="119" t="str">
        <f t="shared" si="2"/>
        <v>00002037300051180244</v>
      </c>
      <c r="L137" s="84" t="str">
        <f>C137 &amp; D137 &amp;E137 &amp; F137 &amp; G137</f>
        <v>00002037300051180244</v>
      </c>
    </row>
    <row r="138" spans="1:12" ht="22.5">
      <c r="A138" s="100" t="s">
        <v>225</v>
      </c>
      <c r="B138" s="101" t="s">
        <v>7</v>
      </c>
      <c r="C138" s="102" t="s">
        <v>72</v>
      </c>
      <c r="D138" s="125" t="s">
        <v>227</v>
      </c>
      <c r="E138" s="148" t="s">
        <v>117</v>
      </c>
      <c r="F138" s="154"/>
      <c r="G138" s="130" t="s">
        <v>72</v>
      </c>
      <c r="H138" s="97">
        <v>1568081.49</v>
      </c>
      <c r="I138" s="103">
        <v>897979.32</v>
      </c>
      <c r="J138" s="104">
        <v>670102.17000000004</v>
      </c>
      <c r="K138" s="119" t="str">
        <f t="shared" si="2"/>
        <v>00003000000000000000</v>
      </c>
      <c r="L138" s="107" t="s">
        <v>226</v>
      </c>
    </row>
    <row r="139" spans="1:12">
      <c r="A139" s="100" t="s">
        <v>228</v>
      </c>
      <c r="B139" s="101" t="s">
        <v>7</v>
      </c>
      <c r="C139" s="102" t="s">
        <v>72</v>
      </c>
      <c r="D139" s="125" t="s">
        <v>230</v>
      </c>
      <c r="E139" s="148" t="s">
        <v>117</v>
      </c>
      <c r="F139" s="154"/>
      <c r="G139" s="130" t="s">
        <v>72</v>
      </c>
      <c r="H139" s="97">
        <v>326418.67</v>
      </c>
      <c r="I139" s="103">
        <v>96552</v>
      </c>
      <c r="J139" s="104">
        <v>229866.67</v>
      </c>
      <c r="K139" s="119" t="str">
        <f t="shared" si="2"/>
        <v>00003100000000000000</v>
      </c>
      <c r="L139" s="107" t="s">
        <v>229</v>
      </c>
    </row>
    <row r="140" spans="1:12" ht="67.5">
      <c r="A140" s="100" t="s">
        <v>231</v>
      </c>
      <c r="B140" s="101" t="s">
        <v>7</v>
      </c>
      <c r="C140" s="102" t="s">
        <v>72</v>
      </c>
      <c r="D140" s="125" t="s">
        <v>230</v>
      </c>
      <c r="E140" s="148" t="s">
        <v>233</v>
      </c>
      <c r="F140" s="154"/>
      <c r="G140" s="130" t="s">
        <v>72</v>
      </c>
      <c r="H140" s="97">
        <v>326418.67</v>
      </c>
      <c r="I140" s="103">
        <v>96552</v>
      </c>
      <c r="J140" s="104">
        <v>229866.67</v>
      </c>
      <c r="K140" s="119" t="str">
        <f t="shared" si="2"/>
        <v>00003100500000000000</v>
      </c>
      <c r="L140" s="107" t="s">
        <v>232</v>
      </c>
    </row>
    <row r="141" spans="1:12" ht="45">
      <c r="A141" s="100" t="s">
        <v>234</v>
      </c>
      <c r="B141" s="101" t="s">
        <v>7</v>
      </c>
      <c r="C141" s="102" t="s">
        <v>72</v>
      </c>
      <c r="D141" s="125" t="s">
        <v>230</v>
      </c>
      <c r="E141" s="148" t="s">
        <v>236</v>
      </c>
      <c r="F141" s="154"/>
      <c r="G141" s="130" t="s">
        <v>72</v>
      </c>
      <c r="H141" s="97">
        <v>326418.67</v>
      </c>
      <c r="I141" s="103">
        <v>96552</v>
      </c>
      <c r="J141" s="104">
        <v>229866.67</v>
      </c>
      <c r="K141" s="119" t="str">
        <f t="shared" si="2"/>
        <v>00003100510100000000</v>
      </c>
      <c r="L141" s="107" t="s">
        <v>235</v>
      </c>
    </row>
    <row r="142" spans="1:12" ht="45">
      <c r="A142" s="100" t="s">
        <v>237</v>
      </c>
      <c r="B142" s="101" t="s">
        <v>7</v>
      </c>
      <c r="C142" s="102" t="s">
        <v>72</v>
      </c>
      <c r="D142" s="125" t="s">
        <v>230</v>
      </c>
      <c r="E142" s="148" t="s">
        <v>239</v>
      </c>
      <c r="F142" s="154"/>
      <c r="G142" s="130" t="s">
        <v>72</v>
      </c>
      <c r="H142" s="97">
        <v>326418.67</v>
      </c>
      <c r="I142" s="103">
        <v>96552</v>
      </c>
      <c r="J142" s="104">
        <v>229866.67</v>
      </c>
      <c r="K142" s="119" t="str">
        <f t="shared" si="2"/>
        <v>00003100510199990000</v>
      </c>
      <c r="L142" s="107" t="s">
        <v>238</v>
      </c>
    </row>
    <row r="143" spans="1:12" ht="22.5">
      <c r="A143" s="100" t="s">
        <v>128</v>
      </c>
      <c r="B143" s="101" t="s">
        <v>7</v>
      </c>
      <c r="C143" s="102" t="s">
        <v>72</v>
      </c>
      <c r="D143" s="125" t="s">
        <v>230</v>
      </c>
      <c r="E143" s="148" t="s">
        <v>239</v>
      </c>
      <c r="F143" s="154"/>
      <c r="G143" s="130" t="s">
        <v>7</v>
      </c>
      <c r="H143" s="97">
        <v>326418.67</v>
      </c>
      <c r="I143" s="103">
        <v>96552</v>
      </c>
      <c r="J143" s="104">
        <v>229866.67</v>
      </c>
      <c r="K143" s="119" t="str">
        <f t="shared" si="2"/>
        <v>00003100510199990200</v>
      </c>
      <c r="L143" s="107" t="s">
        <v>240</v>
      </c>
    </row>
    <row r="144" spans="1:12" ht="22.5">
      <c r="A144" s="100" t="s">
        <v>130</v>
      </c>
      <c r="B144" s="101" t="s">
        <v>7</v>
      </c>
      <c r="C144" s="102" t="s">
        <v>72</v>
      </c>
      <c r="D144" s="125" t="s">
        <v>230</v>
      </c>
      <c r="E144" s="148" t="s">
        <v>239</v>
      </c>
      <c r="F144" s="154"/>
      <c r="G144" s="130" t="s">
        <v>132</v>
      </c>
      <c r="H144" s="97">
        <v>326418.67</v>
      </c>
      <c r="I144" s="103">
        <v>96552</v>
      </c>
      <c r="J144" s="104">
        <v>229866.67</v>
      </c>
      <c r="K144" s="119" t="str">
        <f t="shared" si="2"/>
        <v>00003100510199990240</v>
      </c>
      <c r="L144" s="107" t="s">
        <v>241</v>
      </c>
    </row>
    <row r="145" spans="1:12" s="85" customFormat="1">
      <c r="A145" s="80" t="s">
        <v>174</v>
      </c>
      <c r="B145" s="79" t="s">
        <v>7</v>
      </c>
      <c r="C145" s="122" t="s">
        <v>72</v>
      </c>
      <c r="D145" s="126" t="s">
        <v>230</v>
      </c>
      <c r="E145" s="151" t="s">
        <v>239</v>
      </c>
      <c r="F145" s="155"/>
      <c r="G145" s="123" t="s">
        <v>175</v>
      </c>
      <c r="H145" s="81">
        <v>326418.67</v>
      </c>
      <c r="I145" s="82">
        <v>96552</v>
      </c>
      <c r="J145" s="83">
        <f>IF(IF(H145="",0,H145)=0,0,(IF(H145&gt;0,IF(I145&gt;H145,0,H145-I145),IF(I145&gt;H145,H145-I145,0))))</f>
        <v>229866.67</v>
      </c>
      <c r="K145" s="119" t="str">
        <f t="shared" si="2"/>
        <v>00003100510199990244</v>
      </c>
      <c r="L145" s="84" t="str">
        <f>C145 &amp; D145 &amp;E145 &amp; F145 &amp; G145</f>
        <v>00003100510199990244</v>
      </c>
    </row>
    <row r="146" spans="1:12" ht="22.5">
      <c r="A146" s="100" t="s">
        <v>242</v>
      </c>
      <c r="B146" s="101" t="s">
        <v>7</v>
      </c>
      <c r="C146" s="102" t="s">
        <v>72</v>
      </c>
      <c r="D146" s="125" t="s">
        <v>244</v>
      </c>
      <c r="E146" s="148" t="s">
        <v>117</v>
      </c>
      <c r="F146" s="154"/>
      <c r="G146" s="130" t="s">
        <v>72</v>
      </c>
      <c r="H146" s="97">
        <v>1241662.82</v>
      </c>
      <c r="I146" s="103">
        <v>801427.32</v>
      </c>
      <c r="J146" s="104">
        <v>440235.5</v>
      </c>
      <c r="K146" s="119" t="str">
        <f t="shared" si="2"/>
        <v>00003140000000000000</v>
      </c>
      <c r="L146" s="107" t="s">
        <v>243</v>
      </c>
    </row>
    <row r="147" spans="1:12" ht="45">
      <c r="A147" s="100" t="s">
        <v>245</v>
      </c>
      <c r="B147" s="101" t="s">
        <v>7</v>
      </c>
      <c r="C147" s="102" t="s">
        <v>72</v>
      </c>
      <c r="D147" s="125" t="s">
        <v>244</v>
      </c>
      <c r="E147" s="148" t="s">
        <v>247</v>
      </c>
      <c r="F147" s="154"/>
      <c r="G147" s="130" t="s">
        <v>72</v>
      </c>
      <c r="H147" s="97">
        <v>1231662.82</v>
      </c>
      <c r="I147" s="103">
        <v>801427.32</v>
      </c>
      <c r="J147" s="104">
        <v>430235.5</v>
      </c>
      <c r="K147" s="119" t="str">
        <f t="shared" si="2"/>
        <v>00003140400000000000</v>
      </c>
      <c r="L147" s="107" t="s">
        <v>246</v>
      </c>
    </row>
    <row r="148" spans="1:12" ht="22.5">
      <c r="A148" s="100" t="s">
        <v>248</v>
      </c>
      <c r="B148" s="101" t="s">
        <v>7</v>
      </c>
      <c r="C148" s="102" t="s">
        <v>72</v>
      </c>
      <c r="D148" s="125" t="s">
        <v>244</v>
      </c>
      <c r="E148" s="148" t="s">
        <v>250</v>
      </c>
      <c r="F148" s="154"/>
      <c r="G148" s="130" t="s">
        <v>72</v>
      </c>
      <c r="H148" s="97">
        <v>1061662.82</v>
      </c>
      <c r="I148" s="103">
        <v>801427.32</v>
      </c>
      <c r="J148" s="104">
        <v>260235.5</v>
      </c>
      <c r="K148" s="119" t="str">
        <f t="shared" si="2"/>
        <v>00003140410000000000</v>
      </c>
      <c r="L148" s="107" t="s">
        <v>249</v>
      </c>
    </row>
    <row r="149" spans="1:12" ht="22.5">
      <c r="A149" s="100" t="s">
        <v>251</v>
      </c>
      <c r="B149" s="101" t="s">
        <v>7</v>
      </c>
      <c r="C149" s="102" t="s">
        <v>72</v>
      </c>
      <c r="D149" s="125" t="s">
        <v>244</v>
      </c>
      <c r="E149" s="148" t="s">
        <v>253</v>
      </c>
      <c r="F149" s="154"/>
      <c r="G149" s="130" t="s">
        <v>72</v>
      </c>
      <c r="H149" s="97">
        <v>1061662.82</v>
      </c>
      <c r="I149" s="103">
        <v>801427.32</v>
      </c>
      <c r="J149" s="104">
        <v>260235.5</v>
      </c>
      <c r="K149" s="119" t="str">
        <f t="shared" si="2"/>
        <v>00003140410200000000</v>
      </c>
      <c r="L149" s="107" t="s">
        <v>252</v>
      </c>
    </row>
    <row r="150" spans="1:12">
      <c r="A150" s="100" t="s">
        <v>254</v>
      </c>
      <c r="B150" s="101" t="s">
        <v>7</v>
      </c>
      <c r="C150" s="102" t="s">
        <v>72</v>
      </c>
      <c r="D150" s="125" t="s">
        <v>244</v>
      </c>
      <c r="E150" s="148" t="s">
        <v>256</v>
      </c>
      <c r="F150" s="154"/>
      <c r="G150" s="130" t="s">
        <v>72</v>
      </c>
      <c r="H150" s="97">
        <v>1061662.82</v>
      </c>
      <c r="I150" s="103">
        <v>801427.32</v>
      </c>
      <c r="J150" s="104">
        <v>260235.5</v>
      </c>
      <c r="K150" s="119" t="str">
        <f t="shared" ref="K150:K213" si="3">C150 &amp; D150 &amp;E150 &amp; F150 &amp; G150</f>
        <v>00003140410299990000</v>
      </c>
      <c r="L150" s="107" t="s">
        <v>255</v>
      </c>
    </row>
    <row r="151" spans="1:12" ht="22.5">
      <c r="A151" s="100" t="s">
        <v>128</v>
      </c>
      <c r="B151" s="101" t="s">
        <v>7</v>
      </c>
      <c r="C151" s="102" t="s">
        <v>72</v>
      </c>
      <c r="D151" s="125" t="s">
        <v>244</v>
      </c>
      <c r="E151" s="148" t="s">
        <v>256</v>
      </c>
      <c r="F151" s="154"/>
      <c r="G151" s="130" t="s">
        <v>7</v>
      </c>
      <c r="H151" s="97">
        <v>811662.82</v>
      </c>
      <c r="I151" s="103">
        <v>616177.31999999995</v>
      </c>
      <c r="J151" s="104">
        <v>195485.5</v>
      </c>
      <c r="K151" s="119" t="str">
        <f t="shared" si="3"/>
        <v>00003140410299990200</v>
      </c>
      <c r="L151" s="107" t="s">
        <v>257</v>
      </c>
    </row>
    <row r="152" spans="1:12" ht="22.5">
      <c r="A152" s="100" t="s">
        <v>130</v>
      </c>
      <c r="B152" s="101" t="s">
        <v>7</v>
      </c>
      <c r="C152" s="102" t="s">
        <v>72</v>
      </c>
      <c r="D152" s="125" t="s">
        <v>244</v>
      </c>
      <c r="E152" s="148" t="s">
        <v>256</v>
      </c>
      <c r="F152" s="154"/>
      <c r="G152" s="130" t="s">
        <v>132</v>
      </c>
      <c r="H152" s="97">
        <v>811662.82</v>
      </c>
      <c r="I152" s="103">
        <v>616177.31999999995</v>
      </c>
      <c r="J152" s="104">
        <v>195485.5</v>
      </c>
      <c r="K152" s="119" t="str">
        <f t="shared" si="3"/>
        <v>00003140410299990240</v>
      </c>
      <c r="L152" s="107" t="s">
        <v>258</v>
      </c>
    </row>
    <row r="153" spans="1:12" s="85" customFormat="1" ht="22.5">
      <c r="A153" s="80" t="s">
        <v>133</v>
      </c>
      <c r="B153" s="79" t="s">
        <v>7</v>
      </c>
      <c r="C153" s="122" t="s">
        <v>72</v>
      </c>
      <c r="D153" s="126" t="s">
        <v>244</v>
      </c>
      <c r="E153" s="151" t="s">
        <v>256</v>
      </c>
      <c r="F153" s="155"/>
      <c r="G153" s="123" t="s">
        <v>134</v>
      </c>
      <c r="H153" s="81">
        <v>509760</v>
      </c>
      <c r="I153" s="82">
        <v>339840</v>
      </c>
      <c r="J153" s="83">
        <f>IF(IF(H153="",0,H153)=0,0,(IF(H153&gt;0,IF(I153&gt;H153,0,H153-I153),IF(I153&gt;H153,H153-I153,0))))</f>
        <v>169920</v>
      </c>
      <c r="K153" s="119" t="str">
        <f t="shared" si="3"/>
        <v>00003140410299990242</v>
      </c>
      <c r="L153" s="84" t="str">
        <f>C153 &amp; D153 &amp;E153 &amp; F153 &amp; G153</f>
        <v>00003140410299990242</v>
      </c>
    </row>
    <row r="154" spans="1:12" s="85" customFormat="1">
      <c r="A154" s="80" t="s">
        <v>174</v>
      </c>
      <c r="B154" s="79" t="s">
        <v>7</v>
      </c>
      <c r="C154" s="122" t="s">
        <v>72</v>
      </c>
      <c r="D154" s="126" t="s">
        <v>244</v>
      </c>
      <c r="E154" s="151" t="s">
        <v>256</v>
      </c>
      <c r="F154" s="155"/>
      <c r="G154" s="123" t="s">
        <v>175</v>
      </c>
      <c r="H154" s="81">
        <v>301902.82</v>
      </c>
      <c r="I154" s="82">
        <v>276337.32</v>
      </c>
      <c r="J154" s="83">
        <f>IF(IF(H154="",0,H154)=0,0,(IF(H154&gt;0,IF(I154&gt;H154,0,H154-I154),IF(I154&gt;H154,H154-I154,0))))</f>
        <v>25565.5</v>
      </c>
      <c r="K154" s="119" t="str">
        <f t="shared" si="3"/>
        <v>00003140410299990244</v>
      </c>
      <c r="L154" s="84" t="str">
        <f>C154 &amp; D154 &amp;E154 &amp; F154 &amp; G154</f>
        <v>00003140410299990244</v>
      </c>
    </row>
    <row r="155" spans="1:12">
      <c r="A155" s="100" t="s">
        <v>259</v>
      </c>
      <c r="B155" s="101" t="s">
        <v>7</v>
      </c>
      <c r="C155" s="102" t="s">
        <v>72</v>
      </c>
      <c r="D155" s="125" t="s">
        <v>244</v>
      </c>
      <c r="E155" s="148" t="s">
        <v>256</v>
      </c>
      <c r="F155" s="154"/>
      <c r="G155" s="130" t="s">
        <v>261</v>
      </c>
      <c r="H155" s="97">
        <v>250000</v>
      </c>
      <c r="I155" s="103">
        <v>185250</v>
      </c>
      <c r="J155" s="104">
        <v>64750</v>
      </c>
      <c r="K155" s="119" t="str">
        <f t="shared" si="3"/>
        <v>00003140410299990300</v>
      </c>
      <c r="L155" s="107" t="s">
        <v>260</v>
      </c>
    </row>
    <row r="156" spans="1:12" s="85" customFormat="1">
      <c r="A156" s="80" t="s">
        <v>262</v>
      </c>
      <c r="B156" s="79" t="s">
        <v>7</v>
      </c>
      <c r="C156" s="122" t="s">
        <v>72</v>
      </c>
      <c r="D156" s="126" t="s">
        <v>244</v>
      </c>
      <c r="E156" s="151" t="s">
        <v>256</v>
      </c>
      <c r="F156" s="155"/>
      <c r="G156" s="123" t="s">
        <v>263</v>
      </c>
      <c r="H156" s="81">
        <v>250000</v>
      </c>
      <c r="I156" s="82">
        <v>185250</v>
      </c>
      <c r="J156" s="83">
        <f>IF(IF(H156="",0,H156)=0,0,(IF(H156&gt;0,IF(I156&gt;H156,0,H156-I156),IF(I156&gt;H156,H156-I156,0))))</f>
        <v>64750</v>
      </c>
      <c r="K156" s="119" t="str">
        <f t="shared" si="3"/>
        <v>00003140410299990360</v>
      </c>
      <c r="L156" s="84" t="str">
        <f>C156 &amp; D156 &amp;E156 &amp; F156 &amp; G156</f>
        <v>00003140410299990360</v>
      </c>
    </row>
    <row r="157" spans="1:12" ht="22.5">
      <c r="A157" s="100" t="s">
        <v>264</v>
      </c>
      <c r="B157" s="101" t="s">
        <v>7</v>
      </c>
      <c r="C157" s="102" t="s">
        <v>72</v>
      </c>
      <c r="D157" s="125" t="s">
        <v>244</v>
      </c>
      <c r="E157" s="148" t="s">
        <v>266</v>
      </c>
      <c r="F157" s="154"/>
      <c r="G157" s="130" t="s">
        <v>72</v>
      </c>
      <c r="H157" s="97">
        <v>170000</v>
      </c>
      <c r="I157" s="103">
        <v>0</v>
      </c>
      <c r="J157" s="104">
        <v>170000</v>
      </c>
      <c r="K157" s="119" t="str">
        <f t="shared" si="3"/>
        <v>00003140420000000000</v>
      </c>
      <c r="L157" s="107" t="s">
        <v>265</v>
      </c>
    </row>
    <row r="158" spans="1:12" ht="45">
      <c r="A158" s="100" t="s">
        <v>267</v>
      </c>
      <c r="B158" s="101" t="s">
        <v>7</v>
      </c>
      <c r="C158" s="102" t="s">
        <v>72</v>
      </c>
      <c r="D158" s="125" t="s">
        <v>244</v>
      </c>
      <c r="E158" s="148" t="s">
        <v>269</v>
      </c>
      <c r="F158" s="154"/>
      <c r="G158" s="130" t="s">
        <v>72</v>
      </c>
      <c r="H158" s="97">
        <v>170000</v>
      </c>
      <c r="I158" s="103">
        <v>0</v>
      </c>
      <c r="J158" s="104">
        <v>170000</v>
      </c>
      <c r="K158" s="119" t="str">
        <f t="shared" si="3"/>
        <v>00003140420100000000</v>
      </c>
      <c r="L158" s="107" t="s">
        <v>268</v>
      </c>
    </row>
    <row r="159" spans="1:12" ht="56.25">
      <c r="A159" s="100" t="s">
        <v>270</v>
      </c>
      <c r="B159" s="101" t="s">
        <v>7</v>
      </c>
      <c r="C159" s="102" t="s">
        <v>72</v>
      </c>
      <c r="D159" s="125" t="s">
        <v>244</v>
      </c>
      <c r="E159" s="148" t="s">
        <v>272</v>
      </c>
      <c r="F159" s="154"/>
      <c r="G159" s="130" t="s">
        <v>72</v>
      </c>
      <c r="H159" s="97">
        <v>170000</v>
      </c>
      <c r="I159" s="103">
        <v>0</v>
      </c>
      <c r="J159" s="104">
        <v>170000</v>
      </c>
      <c r="K159" s="119" t="str">
        <f t="shared" si="3"/>
        <v>00003140420199990000</v>
      </c>
      <c r="L159" s="107" t="s">
        <v>271</v>
      </c>
    </row>
    <row r="160" spans="1:12" ht="22.5">
      <c r="A160" s="100" t="s">
        <v>128</v>
      </c>
      <c r="B160" s="101" t="s">
        <v>7</v>
      </c>
      <c r="C160" s="102" t="s">
        <v>72</v>
      </c>
      <c r="D160" s="125" t="s">
        <v>244</v>
      </c>
      <c r="E160" s="148" t="s">
        <v>272</v>
      </c>
      <c r="F160" s="154"/>
      <c r="G160" s="130" t="s">
        <v>7</v>
      </c>
      <c r="H160" s="97">
        <v>170000</v>
      </c>
      <c r="I160" s="103">
        <v>0</v>
      </c>
      <c r="J160" s="104">
        <v>170000</v>
      </c>
      <c r="K160" s="119" t="str">
        <f t="shared" si="3"/>
        <v>00003140420199990200</v>
      </c>
      <c r="L160" s="107" t="s">
        <v>273</v>
      </c>
    </row>
    <row r="161" spans="1:12" ht="22.5">
      <c r="A161" s="100" t="s">
        <v>130</v>
      </c>
      <c r="B161" s="101" t="s">
        <v>7</v>
      </c>
      <c r="C161" s="102" t="s">
        <v>72</v>
      </c>
      <c r="D161" s="125" t="s">
        <v>244</v>
      </c>
      <c r="E161" s="148" t="s">
        <v>272</v>
      </c>
      <c r="F161" s="154"/>
      <c r="G161" s="130" t="s">
        <v>132</v>
      </c>
      <c r="H161" s="97">
        <v>170000</v>
      </c>
      <c r="I161" s="103">
        <v>0</v>
      </c>
      <c r="J161" s="104">
        <v>170000</v>
      </c>
      <c r="K161" s="119" t="str">
        <f t="shared" si="3"/>
        <v>00003140420199990240</v>
      </c>
      <c r="L161" s="107" t="s">
        <v>274</v>
      </c>
    </row>
    <row r="162" spans="1:12" s="85" customFormat="1">
      <c r="A162" s="80" t="s">
        <v>174</v>
      </c>
      <c r="B162" s="79" t="s">
        <v>7</v>
      </c>
      <c r="C162" s="122" t="s">
        <v>72</v>
      </c>
      <c r="D162" s="126" t="s">
        <v>244</v>
      </c>
      <c r="E162" s="151" t="s">
        <v>272</v>
      </c>
      <c r="F162" s="155"/>
      <c r="G162" s="123" t="s">
        <v>175</v>
      </c>
      <c r="H162" s="81">
        <v>170000</v>
      </c>
      <c r="I162" s="82">
        <v>0</v>
      </c>
      <c r="J162" s="83">
        <f>IF(IF(H162="",0,H162)=0,0,(IF(H162&gt;0,IF(I162&gt;H162,0,H162-I162),IF(I162&gt;H162,H162-I162,0))))</f>
        <v>170000</v>
      </c>
      <c r="K162" s="119" t="str">
        <f t="shared" si="3"/>
        <v>00003140420199990244</v>
      </c>
      <c r="L162" s="84" t="str">
        <f>C162 &amp; D162 &amp;E162 &amp; F162 &amp; G162</f>
        <v>00003140420199990244</v>
      </c>
    </row>
    <row r="163" spans="1:12">
      <c r="A163" s="100"/>
      <c r="B163" s="101" t="s">
        <v>7</v>
      </c>
      <c r="C163" s="102" t="s">
        <v>72</v>
      </c>
      <c r="D163" s="125" t="s">
        <v>244</v>
      </c>
      <c r="E163" s="148" t="s">
        <v>276</v>
      </c>
      <c r="F163" s="154"/>
      <c r="G163" s="130" t="s">
        <v>72</v>
      </c>
      <c r="H163" s="97">
        <v>10000</v>
      </c>
      <c r="I163" s="103">
        <v>0</v>
      </c>
      <c r="J163" s="104">
        <v>10000</v>
      </c>
      <c r="K163" s="119" t="str">
        <f t="shared" si="3"/>
        <v>00003140430299990000</v>
      </c>
      <c r="L163" s="107" t="s">
        <v>275</v>
      </c>
    </row>
    <row r="164" spans="1:12" ht="22.5">
      <c r="A164" s="100" t="s">
        <v>128</v>
      </c>
      <c r="B164" s="101" t="s">
        <v>7</v>
      </c>
      <c r="C164" s="102" t="s">
        <v>72</v>
      </c>
      <c r="D164" s="125" t="s">
        <v>244</v>
      </c>
      <c r="E164" s="148" t="s">
        <v>276</v>
      </c>
      <c r="F164" s="154"/>
      <c r="G164" s="130" t="s">
        <v>7</v>
      </c>
      <c r="H164" s="97">
        <v>10000</v>
      </c>
      <c r="I164" s="103">
        <v>0</v>
      </c>
      <c r="J164" s="104">
        <v>10000</v>
      </c>
      <c r="K164" s="119" t="str">
        <f t="shared" si="3"/>
        <v>00003140430299990200</v>
      </c>
      <c r="L164" s="107" t="s">
        <v>277</v>
      </c>
    </row>
    <row r="165" spans="1:12" ht="22.5">
      <c r="A165" s="100" t="s">
        <v>130</v>
      </c>
      <c r="B165" s="101" t="s">
        <v>7</v>
      </c>
      <c r="C165" s="102" t="s">
        <v>72</v>
      </c>
      <c r="D165" s="125" t="s">
        <v>244</v>
      </c>
      <c r="E165" s="148" t="s">
        <v>276</v>
      </c>
      <c r="F165" s="154"/>
      <c r="G165" s="130" t="s">
        <v>132</v>
      </c>
      <c r="H165" s="97">
        <v>10000</v>
      </c>
      <c r="I165" s="103">
        <v>0</v>
      </c>
      <c r="J165" s="104">
        <v>10000</v>
      </c>
      <c r="K165" s="119" t="str">
        <f t="shared" si="3"/>
        <v>00003140430299990240</v>
      </c>
      <c r="L165" s="107" t="s">
        <v>278</v>
      </c>
    </row>
    <row r="166" spans="1:12" s="85" customFormat="1">
      <c r="A166" s="80" t="s">
        <v>174</v>
      </c>
      <c r="B166" s="79" t="s">
        <v>7</v>
      </c>
      <c r="C166" s="122" t="s">
        <v>72</v>
      </c>
      <c r="D166" s="126" t="s">
        <v>244</v>
      </c>
      <c r="E166" s="151" t="s">
        <v>276</v>
      </c>
      <c r="F166" s="155"/>
      <c r="G166" s="123" t="s">
        <v>175</v>
      </c>
      <c r="H166" s="81">
        <v>10000</v>
      </c>
      <c r="I166" s="82">
        <v>0</v>
      </c>
      <c r="J166" s="83">
        <f>IF(IF(H166="",0,H166)=0,0,(IF(H166&gt;0,IF(I166&gt;H166,0,H166-I166),IF(I166&gt;H166,H166-I166,0))))</f>
        <v>10000</v>
      </c>
      <c r="K166" s="119" t="str">
        <f t="shared" si="3"/>
        <v>00003140430299990244</v>
      </c>
      <c r="L166" s="84" t="str">
        <f>C166 &amp; D166 &amp;E166 &amp; F166 &amp; G166</f>
        <v>00003140430299990244</v>
      </c>
    </row>
    <row r="167" spans="1:12">
      <c r="A167" s="100" t="s">
        <v>279</v>
      </c>
      <c r="B167" s="101" t="s">
        <v>7</v>
      </c>
      <c r="C167" s="102" t="s">
        <v>72</v>
      </c>
      <c r="D167" s="125" t="s">
        <v>281</v>
      </c>
      <c r="E167" s="148" t="s">
        <v>117</v>
      </c>
      <c r="F167" s="154"/>
      <c r="G167" s="130" t="s">
        <v>72</v>
      </c>
      <c r="H167" s="97">
        <v>15282532.800000001</v>
      </c>
      <c r="I167" s="103">
        <v>4177896.4</v>
      </c>
      <c r="J167" s="104">
        <v>11104636.4</v>
      </c>
      <c r="K167" s="119" t="str">
        <f t="shared" si="3"/>
        <v>00004000000000000000</v>
      </c>
      <c r="L167" s="107" t="s">
        <v>280</v>
      </c>
    </row>
    <row r="168" spans="1:12">
      <c r="A168" s="100" t="s">
        <v>282</v>
      </c>
      <c r="B168" s="101" t="s">
        <v>7</v>
      </c>
      <c r="C168" s="102" t="s">
        <v>72</v>
      </c>
      <c r="D168" s="125" t="s">
        <v>284</v>
      </c>
      <c r="E168" s="148" t="s">
        <v>117</v>
      </c>
      <c r="F168" s="154"/>
      <c r="G168" s="130" t="s">
        <v>72</v>
      </c>
      <c r="H168" s="97">
        <v>14682532.800000001</v>
      </c>
      <c r="I168" s="103">
        <v>4061460.4</v>
      </c>
      <c r="J168" s="104">
        <v>10621072.4</v>
      </c>
      <c r="K168" s="119" t="str">
        <f t="shared" si="3"/>
        <v>00004090000000000000</v>
      </c>
      <c r="L168" s="107" t="s">
        <v>283</v>
      </c>
    </row>
    <row r="169" spans="1:12" ht="33.75">
      <c r="A169" s="100" t="s">
        <v>285</v>
      </c>
      <c r="B169" s="101" t="s">
        <v>7</v>
      </c>
      <c r="C169" s="102" t="s">
        <v>72</v>
      </c>
      <c r="D169" s="125" t="s">
        <v>284</v>
      </c>
      <c r="E169" s="148" t="s">
        <v>287</v>
      </c>
      <c r="F169" s="154"/>
      <c r="G169" s="130" t="s">
        <v>72</v>
      </c>
      <c r="H169" s="97">
        <v>14632532.800000001</v>
      </c>
      <c r="I169" s="103">
        <v>4011460.4</v>
      </c>
      <c r="J169" s="104">
        <v>10621072.4</v>
      </c>
      <c r="K169" s="119" t="str">
        <f t="shared" si="3"/>
        <v>00004090600000000000</v>
      </c>
      <c r="L169" s="107" t="s">
        <v>286</v>
      </c>
    </row>
    <row r="170" spans="1:12" ht="33.75">
      <c r="A170" s="100" t="s">
        <v>288</v>
      </c>
      <c r="B170" s="101" t="s">
        <v>7</v>
      </c>
      <c r="C170" s="102" t="s">
        <v>72</v>
      </c>
      <c r="D170" s="125" t="s">
        <v>284</v>
      </c>
      <c r="E170" s="148" t="s">
        <v>290</v>
      </c>
      <c r="F170" s="154"/>
      <c r="G170" s="130" t="s">
        <v>72</v>
      </c>
      <c r="H170" s="97">
        <v>14632532.800000001</v>
      </c>
      <c r="I170" s="103">
        <v>4011460.4</v>
      </c>
      <c r="J170" s="104">
        <v>10621072.4</v>
      </c>
      <c r="K170" s="119" t="str">
        <f t="shared" si="3"/>
        <v>00004090630000000000</v>
      </c>
      <c r="L170" s="107" t="s">
        <v>289</v>
      </c>
    </row>
    <row r="171" spans="1:12" ht="33.75">
      <c r="A171" s="100" t="s">
        <v>291</v>
      </c>
      <c r="B171" s="101" t="s">
        <v>7</v>
      </c>
      <c r="C171" s="102" t="s">
        <v>72</v>
      </c>
      <c r="D171" s="125" t="s">
        <v>284</v>
      </c>
      <c r="E171" s="148" t="s">
        <v>293</v>
      </c>
      <c r="F171" s="154"/>
      <c r="G171" s="130" t="s">
        <v>72</v>
      </c>
      <c r="H171" s="97">
        <v>14530532.800000001</v>
      </c>
      <c r="I171" s="103">
        <v>3993874.52</v>
      </c>
      <c r="J171" s="104">
        <v>10536658.279999999</v>
      </c>
      <c r="K171" s="119" t="str">
        <f t="shared" si="3"/>
        <v>00004090630100000000</v>
      </c>
      <c r="L171" s="107" t="s">
        <v>292</v>
      </c>
    </row>
    <row r="172" spans="1:12" ht="33.75">
      <c r="A172" s="100" t="s">
        <v>294</v>
      </c>
      <c r="B172" s="101" t="s">
        <v>7</v>
      </c>
      <c r="C172" s="102" t="s">
        <v>72</v>
      </c>
      <c r="D172" s="125" t="s">
        <v>284</v>
      </c>
      <c r="E172" s="148" t="s">
        <v>296</v>
      </c>
      <c r="F172" s="154"/>
      <c r="G172" s="130" t="s">
        <v>72</v>
      </c>
      <c r="H172" s="97">
        <v>1090000</v>
      </c>
      <c r="I172" s="103">
        <v>0</v>
      </c>
      <c r="J172" s="104">
        <v>1090000</v>
      </c>
      <c r="K172" s="119" t="str">
        <f t="shared" si="3"/>
        <v>00004090630171520000</v>
      </c>
      <c r="L172" s="107" t="s">
        <v>295</v>
      </c>
    </row>
    <row r="173" spans="1:12" ht="22.5">
      <c r="A173" s="100" t="s">
        <v>128</v>
      </c>
      <c r="B173" s="101" t="s">
        <v>7</v>
      </c>
      <c r="C173" s="102" t="s">
        <v>72</v>
      </c>
      <c r="D173" s="125" t="s">
        <v>284</v>
      </c>
      <c r="E173" s="148" t="s">
        <v>296</v>
      </c>
      <c r="F173" s="154"/>
      <c r="G173" s="130" t="s">
        <v>7</v>
      </c>
      <c r="H173" s="97">
        <v>1090000</v>
      </c>
      <c r="I173" s="103">
        <v>0</v>
      </c>
      <c r="J173" s="104">
        <v>1090000</v>
      </c>
      <c r="K173" s="119" t="str">
        <f t="shared" si="3"/>
        <v>00004090630171520200</v>
      </c>
      <c r="L173" s="107" t="s">
        <v>297</v>
      </c>
    </row>
    <row r="174" spans="1:12" ht="22.5">
      <c r="A174" s="100" t="s">
        <v>130</v>
      </c>
      <c r="B174" s="101" t="s">
        <v>7</v>
      </c>
      <c r="C174" s="102" t="s">
        <v>72</v>
      </c>
      <c r="D174" s="125" t="s">
        <v>284</v>
      </c>
      <c r="E174" s="148" t="s">
        <v>296</v>
      </c>
      <c r="F174" s="154"/>
      <c r="G174" s="130" t="s">
        <v>132</v>
      </c>
      <c r="H174" s="97">
        <v>1090000</v>
      </c>
      <c r="I174" s="103">
        <v>0</v>
      </c>
      <c r="J174" s="104">
        <v>1090000</v>
      </c>
      <c r="K174" s="119" t="str">
        <f t="shared" si="3"/>
        <v>00004090630171520240</v>
      </c>
      <c r="L174" s="107" t="s">
        <v>298</v>
      </c>
    </row>
    <row r="175" spans="1:12" s="85" customFormat="1">
      <c r="A175" s="80" t="s">
        <v>174</v>
      </c>
      <c r="B175" s="79" t="s">
        <v>7</v>
      </c>
      <c r="C175" s="122" t="s">
        <v>72</v>
      </c>
      <c r="D175" s="126" t="s">
        <v>284</v>
      </c>
      <c r="E175" s="151" t="s">
        <v>296</v>
      </c>
      <c r="F175" s="155"/>
      <c r="G175" s="123" t="s">
        <v>175</v>
      </c>
      <c r="H175" s="81">
        <v>1090000</v>
      </c>
      <c r="I175" s="82">
        <v>0</v>
      </c>
      <c r="J175" s="83">
        <f>IF(IF(H175="",0,H175)=0,0,(IF(H175&gt;0,IF(I175&gt;H175,0,H175-I175),IF(I175&gt;H175,H175-I175,0))))</f>
        <v>1090000</v>
      </c>
      <c r="K175" s="119" t="str">
        <f t="shared" si="3"/>
        <v>00004090630171520244</v>
      </c>
      <c r="L175" s="84" t="str">
        <f>C175 &amp; D175 &amp;E175 &amp; F175 &amp; G175</f>
        <v>00004090630171520244</v>
      </c>
    </row>
    <row r="176" spans="1:12" ht="22.5">
      <c r="A176" s="100" t="s">
        <v>299</v>
      </c>
      <c r="B176" s="101" t="s">
        <v>7</v>
      </c>
      <c r="C176" s="102" t="s">
        <v>72</v>
      </c>
      <c r="D176" s="125" t="s">
        <v>284</v>
      </c>
      <c r="E176" s="148" t="s">
        <v>301</v>
      </c>
      <c r="F176" s="154"/>
      <c r="G176" s="130" t="s">
        <v>72</v>
      </c>
      <c r="H176" s="97">
        <v>10000000</v>
      </c>
      <c r="I176" s="103">
        <v>1741001.88</v>
      </c>
      <c r="J176" s="104">
        <v>8258998.1200000001</v>
      </c>
      <c r="K176" s="119" t="str">
        <f t="shared" si="3"/>
        <v>00004090630171540000</v>
      </c>
      <c r="L176" s="107" t="s">
        <v>300</v>
      </c>
    </row>
    <row r="177" spans="1:12">
      <c r="A177" s="100" t="s">
        <v>144</v>
      </c>
      <c r="B177" s="101" t="s">
        <v>7</v>
      </c>
      <c r="C177" s="102" t="s">
        <v>72</v>
      </c>
      <c r="D177" s="125" t="s">
        <v>284</v>
      </c>
      <c r="E177" s="148" t="s">
        <v>301</v>
      </c>
      <c r="F177" s="154"/>
      <c r="G177" s="130" t="s">
        <v>8</v>
      </c>
      <c r="H177" s="97">
        <v>10000000</v>
      </c>
      <c r="I177" s="103">
        <v>1741001.88</v>
      </c>
      <c r="J177" s="104">
        <v>8258998.1200000001</v>
      </c>
      <c r="K177" s="119" t="str">
        <f t="shared" si="3"/>
        <v>00004090630171540500</v>
      </c>
      <c r="L177" s="107" t="s">
        <v>302</v>
      </c>
    </row>
    <row r="178" spans="1:12" s="85" customFormat="1">
      <c r="A178" s="80" t="s">
        <v>146</v>
      </c>
      <c r="B178" s="79" t="s">
        <v>7</v>
      </c>
      <c r="C178" s="122" t="s">
        <v>72</v>
      </c>
      <c r="D178" s="126" t="s">
        <v>284</v>
      </c>
      <c r="E178" s="151" t="s">
        <v>301</v>
      </c>
      <c r="F178" s="155"/>
      <c r="G178" s="123" t="s">
        <v>147</v>
      </c>
      <c r="H178" s="81">
        <v>10000000</v>
      </c>
      <c r="I178" s="82">
        <v>1741001.88</v>
      </c>
      <c r="J178" s="83">
        <f>IF(IF(H178="",0,H178)=0,0,(IF(H178&gt;0,IF(I178&gt;H178,0,H178-I178),IF(I178&gt;H178,H178-I178,0))))</f>
        <v>8258998.1200000001</v>
      </c>
      <c r="K178" s="119" t="str">
        <f t="shared" si="3"/>
        <v>00004090630171540540</v>
      </c>
      <c r="L178" s="84" t="str">
        <f>C178 &amp; D178 &amp;E178 &amp; F178 &amp; G178</f>
        <v>00004090630171540540</v>
      </c>
    </row>
    <row r="179" spans="1:12" ht="22.5">
      <c r="A179" s="100" t="s">
        <v>303</v>
      </c>
      <c r="B179" s="101" t="s">
        <v>7</v>
      </c>
      <c r="C179" s="102" t="s">
        <v>72</v>
      </c>
      <c r="D179" s="125" t="s">
        <v>284</v>
      </c>
      <c r="E179" s="148" t="s">
        <v>305</v>
      </c>
      <c r="F179" s="154"/>
      <c r="G179" s="130" t="s">
        <v>72</v>
      </c>
      <c r="H179" s="97">
        <v>3383032.8</v>
      </c>
      <c r="I179" s="103">
        <v>2252872.64</v>
      </c>
      <c r="J179" s="104">
        <v>1130160.1599999999</v>
      </c>
      <c r="K179" s="119" t="str">
        <f t="shared" si="3"/>
        <v>00004090630199970000</v>
      </c>
      <c r="L179" s="107" t="s">
        <v>304</v>
      </c>
    </row>
    <row r="180" spans="1:12" ht="22.5">
      <c r="A180" s="100" t="s">
        <v>128</v>
      </c>
      <c r="B180" s="101" t="s">
        <v>7</v>
      </c>
      <c r="C180" s="102" t="s">
        <v>72</v>
      </c>
      <c r="D180" s="125" t="s">
        <v>284</v>
      </c>
      <c r="E180" s="148" t="s">
        <v>305</v>
      </c>
      <c r="F180" s="154"/>
      <c r="G180" s="130" t="s">
        <v>7</v>
      </c>
      <c r="H180" s="97">
        <v>3383032.8</v>
      </c>
      <c r="I180" s="103">
        <v>2252872.64</v>
      </c>
      <c r="J180" s="104">
        <v>1130160.1599999999</v>
      </c>
      <c r="K180" s="119" t="str">
        <f t="shared" si="3"/>
        <v>00004090630199970200</v>
      </c>
      <c r="L180" s="107" t="s">
        <v>306</v>
      </c>
    </row>
    <row r="181" spans="1:12" ht="22.5">
      <c r="A181" s="100" t="s">
        <v>130</v>
      </c>
      <c r="B181" s="101" t="s">
        <v>7</v>
      </c>
      <c r="C181" s="102" t="s">
        <v>72</v>
      </c>
      <c r="D181" s="125" t="s">
        <v>284</v>
      </c>
      <c r="E181" s="148" t="s">
        <v>305</v>
      </c>
      <c r="F181" s="154"/>
      <c r="G181" s="130" t="s">
        <v>132</v>
      </c>
      <c r="H181" s="97">
        <v>3383032.8</v>
      </c>
      <c r="I181" s="103">
        <v>2252872.64</v>
      </c>
      <c r="J181" s="104">
        <v>1130160.1599999999</v>
      </c>
      <c r="K181" s="119" t="str">
        <f t="shared" si="3"/>
        <v>00004090630199970240</v>
      </c>
      <c r="L181" s="107" t="s">
        <v>307</v>
      </c>
    </row>
    <row r="182" spans="1:12" s="85" customFormat="1">
      <c r="A182" s="80" t="s">
        <v>174</v>
      </c>
      <c r="B182" s="79" t="s">
        <v>7</v>
      </c>
      <c r="C182" s="122" t="s">
        <v>72</v>
      </c>
      <c r="D182" s="126" t="s">
        <v>284</v>
      </c>
      <c r="E182" s="151" t="s">
        <v>305</v>
      </c>
      <c r="F182" s="155"/>
      <c r="G182" s="123" t="s">
        <v>175</v>
      </c>
      <c r="H182" s="81">
        <v>3383032.8</v>
      </c>
      <c r="I182" s="82">
        <v>2252872.64</v>
      </c>
      <c r="J182" s="83">
        <f>IF(IF(H182="",0,H182)=0,0,(IF(H182&gt;0,IF(I182&gt;H182,0,H182-I182),IF(I182&gt;H182,H182-I182,0))))</f>
        <v>1130160.1599999999</v>
      </c>
      <c r="K182" s="119" t="str">
        <f t="shared" si="3"/>
        <v>00004090630199970244</v>
      </c>
      <c r="L182" s="84" t="str">
        <f>C182 &amp; D182 &amp;E182 &amp; F182 &amp; G182</f>
        <v>00004090630199970244</v>
      </c>
    </row>
    <row r="183" spans="1:12" ht="33.75">
      <c r="A183" s="100" t="s">
        <v>308</v>
      </c>
      <c r="B183" s="101" t="s">
        <v>7</v>
      </c>
      <c r="C183" s="102" t="s">
        <v>72</v>
      </c>
      <c r="D183" s="125" t="s">
        <v>284</v>
      </c>
      <c r="E183" s="148" t="s">
        <v>310</v>
      </c>
      <c r="F183" s="154"/>
      <c r="G183" s="130" t="s">
        <v>72</v>
      </c>
      <c r="H183" s="97">
        <v>57500</v>
      </c>
      <c r="I183" s="103">
        <v>0</v>
      </c>
      <c r="J183" s="104">
        <v>57500</v>
      </c>
      <c r="K183" s="119" t="str">
        <f t="shared" si="3"/>
        <v>000040906301S1520000</v>
      </c>
      <c r="L183" s="107" t="s">
        <v>309</v>
      </c>
    </row>
    <row r="184" spans="1:12" ht="22.5">
      <c r="A184" s="100" t="s">
        <v>128</v>
      </c>
      <c r="B184" s="101" t="s">
        <v>7</v>
      </c>
      <c r="C184" s="102" t="s">
        <v>72</v>
      </c>
      <c r="D184" s="125" t="s">
        <v>284</v>
      </c>
      <c r="E184" s="148" t="s">
        <v>310</v>
      </c>
      <c r="F184" s="154"/>
      <c r="G184" s="130" t="s">
        <v>7</v>
      </c>
      <c r="H184" s="97">
        <v>57500</v>
      </c>
      <c r="I184" s="103">
        <v>0</v>
      </c>
      <c r="J184" s="104">
        <v>57500</v>
      </c>
      <c r="K184" s="119" t="str">
        <f t="shared" si="3"/>
        <v>000040906301S1520200</v>
      </c>
      <c r="L184" s="107" t="s">
        <v>311</v>
      </c>
    </row>
    <row r="185" spans="1:12" ht="22.5">
      <c r="A185" s="100" t="s">
        <v>130</v>
      </c>
      <c r="B185" s="101" t="s">
        <v>7</v>
      </c>
      <c r="C185" s="102" t="s">
        <v>72</v>
      </c>
      <c r="D185" s="125" t="s">
        <v>284</v>
      </c>
      <c r="E185" s="148" t="s">
        <v>310</v>
      </c>
      <c r="F185" s="154"/>
      <c r="G185" s="130" t="s">
        <v>132</v>
      </c>
      <c r="H185" s="97">
        <v>57500</v>
      </c>
      <c r="I185" s="103">
        <v>0</v>
      </c>
      <c r="J185" s="104">
        <v>57500</v>
      </c>
      <c r="K185" s="119" t="str">
        <f t="shared" si="3"/>
        <v>000040906301S1520240</v>
      </c>
      <c r="L185" s="107" t="s">
        <v>312</v>
      </c>
    </row>
    <row r="186" spans="1:12" s="85" customFormat="1">
      <c r="A186" s="80" t="s">
        <v>174</v>
      </c>
      <c r="B186" s="79" t="s">
        <v>7</v>
      </c>
      <c r="C186" s="122" t="s">
        <v>72</v>
      </c>
      <c r="D186" s="126" t="s">
        <v>284</v>
      </c>
      <c r="E186" s="151" t="s">
        <v>310</v>
      </c>
      <c r="F186" s="155"/>
      <c r="G186" s="123" t="s">
        <v>175</v>
      </c>
      <c r="H186" s="81">
        <v>57500</v>
      </c>
      <c r="I186" s="82">
        <v>0</v>
      </c>
      <c r="J186" s="83">
        <f>IF(IF(H186="",0,H186)=0,0,(IF(H186&gt;0,IF(I186&gt;H186,0,H186-I186),IF(I186&gt;H186,H186-I186,0))))</f>
        <v>57500</v>
      </c>
      <c r="K186" s="119" t="str">
        <f t="shared" si="3"/>
        <v>000040906301S1520244</v>
      </c>
      <c r="L186" s="84" t="str">
        <f>C186 &amp; D186 &amp;E186 &amp; F186 &amp; G186</f>
        <v>000040906301S1520244</v>
      </c>
    </row>
    <row r="187" spans="1:12" ht="33.75">
      <c r="A187" s="100" t="s">
        <v>313</v>
      </c>
      <c r="B187" s="101" t="s">
        <v>7</v>
      </c>
      <c r="C187" s="102" t="s">
        <v>72</v>
      </c>
      <c r="D187" s="125" t="s">
        <v>284</v>
      </c>
      <c r="E187" s="148" t="s">
        <v>315</v>
      </c>
      <c r="F187" s="154"/>
      <c r="G187" s="130" t="s">
        <v>72</v>
      </c>
      <c r="H187" s="97">
        <v>102000</v>
      </c>
      <c r="I187" s="103">
        <v>17585.88</v>
      </c>
      <c r="J187" s="104">
        <v>84414.12</v>
      </c>
      <c r="K187" s="119" t="str">
        <f t="shared" si="3"/>
        <v>000040906301S1540000</v>
      </c>
      <c r="L187" s="107" t="s">
        <v>314</v>
      </c>
    </row>
    <row r="188" spans="1:12">
      <c r="A188" s="100" t="s">
        <v>144</v>
      </c>
      <c r="B188" s="101" t="s">
        <v>7</v>
      </c>
      <c r="C188" s="102" t="s">
        <v>72</v>
      </c>
      <c r="D188" s="125" t="s">
        <v>284</v>
      </c>
      <c r="E188" s="148" t="s">
        <v>315</v>
      </c>
      <c r="F188" s="154"/>
      <c r="G188" s="130" t="s">
        <v>8</v>
      </c>
      <c r="H188" s="97">
        <v>102000</v>
      </c>
      <c r="I188" s="103">
        <v>17585.88</v>
      </c>
      <c r="J188" s="104">
        <v>84414.12</v>
      </c>
      <c r="K188" s="119" t="str">
        <f t="shared" si="3"/>
        <v>000040906301S1540500</v>
      </c>
      <c r="L188" s="107" t="s">
        <v>316</v>
      </c>
    </row>
    <row r="189" spans="1:12" s="85" customFormat="1">
      <c r="A189" s="80" t="s">
        <v>146</v>
      </c>
      <c r="B189" s="79" t="s">
        <v>7</v>
      </c>
      <c r="C189" s="122" t="s">
        <v>72</v>
      </c>
      <c r="D189" s="126" t="s">
        <v>284</v>
      </c>
      <c r="E189" s="151" t="s">
        <v>315</v>
      </c>
      <c r="F189" s="155"/>
      <c r="G189" s="123" t="s">
        <v>147</v>
      </c>
      <c r="H189" s="81">
        <v>102000</v>
      </c>
      <c r="I189" s="82">
        <v>17585.88</v>
      </c>
      <c r="J189" s="83">
        <f>IF(IF(H189="",0,H189)=0,0,(IF(H189&gt;0,IF(I189&gt;H189,0,H189-I189),IF(I189&gt;H189,H189-I189,0))))</f>
        <v>84414.12</v>
      </c>
      <c r="K189" s="119" t="str">
        <f t="shared" si="3"/>
        <v>000040906301S1540540</v>
      </c>
      <c r="L189" s="84" t="str">
        <f>C189 &amp; D189 &amp;E189 &amp; F189 &amp; G189</f>
        <v>000040906301S1540540</v>
      </c>
    </row>
    <row r="190" spans="1:12">
      <c r="A190" s="100" t="s">
        <v>135</v>
      </c>
      <c r="B190" s="101" t="s">
        <v>7</v>
      </c>
      <c r="C190" s="102" t="s">
        <v>72</v>
      </c>
      <c r="D190" s="125" t="s">
        <v>284</v>
      </c>
      <c r="E190" s="148" t="s">
        <v>137</v>
      </c>
      <c r="F190" s="154"/>
      <c r="G190" s="130" t="s">
        <v>72</v>
      </c>
      <c r="H190" s="97">
        <v>50000</v>
      </c>
      <c r="I190" s="103">
        <v>50000</v>
      </c>
      <c r="J190" s="104">
        <v>0</v>
      </c>
      <c r="K190" s="119" t="str">
        <f t="shared" si="3"/>
        <v>00004097000000000000</v>
      </c>
      <c r="L190" s="107" t="s">
        <v>317</v>
      </c>
    </row>
    <row r="191" spans="1:12" ht="33.75">
      <c r="A191" s="100" t="s">
        <v>152</v>
      </c>
      <c r="B191" s="101" t="s">
        <v>7</v>
      </c>
      <c r="C191" s="102" t="s">
        <v>72</v>
      </c>
      <c r="D191" s="125" t="s">
        <v>284</v>
      </c>
      <c r="E191" s="148" t="s">
        <v>154</v>
      </c>
      <c r="F191" s="154"/>
      <c r="G191" s="130" t="s">
        <v>72</v>
      </c>
      <c r="H191" s="97">
        <v>50000</v>
      </c>
      <c r="I191" s="103">
        <v>50000</v>
      </c>
      <c r="J191" s="104">
        <v>0</v>
      </c>
      <c r="K191" s="119" t="str">
        <f t="shared" si="3"/>
        <v>00004097200000000000</v>
      </c>
      <c r="L191" s="107" t="s">
        <v>318</v>
      </c>
    </row>
    <row r="192" spans="1:12">
      <c r="A192" s="100" t="s">
        <v>319</v>
      </c>
      <c r="B192" s="101" t="s">
        <v>7</v>
      </c>
      <c r="C192" s="102" t="s">
        <v>72</v>
      </c>
      <c r="D192" s="125" t="s">
        <v>284</v>
      </c>
      <c r="E192" s="148" t="s">
        <v>321</v>
      </c>
      <c r="F192" s="154"/>
      <c r="G192" s="130" t="s">
        <v>72</v>
      </c>
      <c r="H192" s="97">
        <v>50000</v>
      </c>
      <c r="I192" s="103">
        <v>50000</v>
      </c>
      <c r="J192" s="104">
        <v>0</v>
      </c>
      <c r="K192" s="119" t="str">
        <f t="shared" si="3"/>
        <v>00004097200023030000</v>
      </c>
      <c r="L192" s="107" t="s">
        <v>320</v>
      </c>
    </row>
    <row r="193" spans="1:12">
      <c r="A193" s="100" t="s">
        <v>158</v>
      </c>
      <c r="B193" s="101" t="s">
        <v>7</v>
      </c>
      <c r="C193" s="102" t="s">
        <v>72</v>
      </c>
      <c r="D193" s="125" t="s">
        <v>284</v>
      </c>
      <c r="E193" s="148" t="s">
        <v>321</v>
      </c>
      <c r="F193" s="154"/>
      <c r="G193" s="130" t="s">
        <v>160</v>
      </c>
      <c r="H193" s="97">
        <v>50000</v>
      </c>
      <c r="I193" s="103">
        <v>50000</v>
      </c>
      <c r="J193" s="104">
        <v>0</v>
      </c>
      <c r="K193" s="119" t="str">
        <f t="shared" si="3"/>
        <v>00004097200023030800</v>
      </c>
      <c r="L193" s="107" t="s">
        <v>322</v>
      </c>
    </row>
    <row r="194" spans="1:12">
      <c r="A194" s="100" t="s">
        <v>184</v>
      </c>
      <c r="B194" s="101" t="s">
        <v>7</v>
      </c>
      <c r="C194" s="102" t="s">
        <v>72</v>
      </c>
      <c r="D194" s="125" t="s">
        <v>284</v>
      </c>
      <c r="E194" s="148" t="s">
        <v>321</v>
      </c>
      <c r="F194" s="154"/>
      <c r="G194" s="130" t="s">
        <v>186</v>
      </c>
      <c r="H194" s="97">
        <v>50000</v>
      </c>
      <c r="I194" s="103">
        <v>50000</v>
      </c>
      <c r="J194" s="104">
        <v>0</v>
      </c>
      <c r="K194" s="119" t="str">
        <f t="shared" si="3"/>
        <v>00004097200023030850</v>
      </c>
      <c r="L194" s="107" t="s">
        <v>323</v>
      </c>
    </row>
    <row r="195" spans="1:12" s="85" customFormat="1">
      <c r="A195" s="80" t="s">
        <v>195</v>
      </c>
      <c r="B195" s="79" t="s">
        <v>7</v>
      </c>
      <c r="C195" s="122" t="s">
        <v>72</v>
      </c>
      <c r="D195" s="126" t="s">
        <v>284</v>
      </c>
      <c r="E195" s="151" t="s">
        <v>321</v>
      </c>
      <c r="F195" s="155"/>
      <c r="G195" s="123" t="s">
        <v>196</v>
      </c>
      <c r="H195" s="81">
        <v>50000</v>
      </c>
      <c r="I195" s="82">
        <v>50000</v>
      </c>
      <c r="J195" s="83">
        <f>IF(IF(H195="",0,H195)=0,0,(IF(H195&gt;0,IF(I195&gt;H195,0,H195-I195),IF(I195&gt;H195,H195-I195,0))))</f>
        <v>0</v>
      </c>
      <c r="K195" s="119" t="str">
        <f t="shared" si="3"/>
        <v>00004097200023030853</v>
      </c>
      <c r="L195" s="84" t="str">
        <f>C195 &amp; D195 &amp;E195 &amp; F195 &amp; G195</f>
        <v>00004097200023030853</v>
      </c>
    </row>
    <row r="196" spans="1:12">
      <c r="A196" s="100" t="s">
        <v>324</v>
      </c>
      <c r="B196" s="101" t="s">
        <v>7</v>
      </c>
      <c r="C196" s="102" t="s">
        <v>72</v>
      </c>
      <c r="D196" s="125" t="s">
        <v>326</v>
      </c>
      <c r="E196" s="148" t="s">
        <v>117</v>
      </c>
      <c r="F196" s="154"/>
      <c r="G196" s="130" t="s">
        <v>72</v>
      </c>
      <c r="H196" s="97">
        <v>600000</v>
      </c>
      <c r="I196" s="103">
        <v>116436</v>
      </c>
      <c r="J196" s="104">
        <v>483564</v>
      </c>
      <c r="K196" s="119" t="str">
        <f t="shared" si="3"/>
        <v>00004120000000000000</v>
      </c>
      <c r="L196" s="107" t="s">
        <v>325</v>
      </c>
    </row>
    <row r="197" spans="1:12" ht="45">
      <c r="A197" s="100" t="s">
        <v>166</v>
      </c>
      <c r="B197" s="101" t="s">
        <v>7</v>
      </c>
      <c r="C197" s="102" t="s">
        <v>72</v>
      </c>
      <c r="D197" s="125" t="s">
        <v>326</v>
      </c>
      <c r="E197" s="148" t="s">
        <v>168</v>
      </c>
      <c r="F197" s="154"/>
      <c r="G197" s="130" t="s">
        <v>72</v>
      </c>
      <c r="H197" s="97">
        <v>600000</v>
      </c>
      <c r="I197" s="103">
        <v>116436</v>
      </c>
      <c r="J197" s="104">
        <v>483564</v>
      </c>
      <c r="K197" s="119" t="str">
        <f t="shared" si="3"/>
        <v>00004120300000000000</v>
      </c>
      <c r="L197" s="107" t="s">
        <v>327</v>
      </c>
    </row>
    <row r="198" spans="1:12" ht="90">
      <c r="A198" s="100" t="s">
        <v>328</v>
      </c>
      <c r="B198" s="101" t="s">
        <v>7</v>
      </c>
      <c r="C198" s="102" t="s">
        <v>72</v>
      </c>
      <c r="D198" s="125" t="s">
        <v>326</v>
      </c>
      <c r="E198" s="148" t="s">
        <v>330</v>
      </c>
      <c r="F198" s="154"/>
      <c r="G198" s="130" t="s">
        <v>72</v>
      </c>
      <c r="H198" s="97">
        <v>600000</v>
      </c>
      <c r="I198" s="103">
        <v>116436</v>
      </c>
      <c r="J198" s="104">
        <v>483564</v>
      </c>
      <c r="K198" s="119" t="str">
        <f t="shared" si="3"/>
        <v>00004120300100000000</v>
      </c>
      <c r="L198" s="107" t="s">
        <v>329</v>
      </c>
    </row>
    <row r="199" spans="1:12" ht="45">
      <c r="A199" s="100" t="s">
        <v>331</v>
      </c>
      <c r="B199" s="101" t="s">
        <v>7</v>
      </c>
      <c r="C199" s="102" t="s">
        <v>72</v>
      </c>
      <c r="D199" s="125" t="s">
        <v>326</v>
      </c>
      <c r="E199" s="148" t="s">
        <v>333</v>
      </c>
      <c r="F199" s="154"/>
      <c r="G199" s="130" t="s">
        <v>72</v>
      </c>
      <c r="H199" s="97">
        <v>600000</v>
      </c>
      <c r="I199" s="103">
        <v>116436</v>
      </c>
      <c r="J199" s="104">
        <v>483564</v>
      </c>
      <c r="K199" s="119" t="str">
        <f t="shared" si="3"/>
        <v>00004120300199990000</v>
      </c>
      <c r="L199" s="107" t="s">
        <v>332</v>
      </c>
    </row>
    <row r="200" spans="1:12" ht="22.5">
      <c r="A200" s="100" t="s">
        <v>128</v>
      </c>
      <c r="B200" s="101" t="s">
        <v>7</v>
      </c>
      <c r="C200" s="102" t="s">
        <v>72</v>
      </c>
      <c r="D200" s="125" t="s">
        <v>326</v>
      </c>
      <c r="E200" s="148" t="s">
        <v>333</v>
      </c>
      <c r="F200" s="154"/>
      <c r="G200" s="130" t="s">
        <v>7</v>
      </c>
      <c r="H200" s="97">
        <v>600000</v>
      </c>
      <c r="I200" s="103">
        <v>116436</v>
      </c>
      <c r="J200" s="104">
        <v>483564</v>
      </c>
      <c r="K200" s="119" t="str">
        <f t="shared" si="3"/>
        <v>00004120300199990200</v>
      </c>
      <c r="L200" s="107" t="s">
        <v>334</v>
      </c>
    </row>
    <row r="201" spans="1:12" ht="22.5">
      <c r="A201" s="100" t="s">
        <v>130</v>
      </c>
      <c r="B201" s="101" t="s">
        <v>7</v>
      </c>
      <c r="C201" s="102" t="s">
        <v>72</v>
      </c>
      <c r="D201" s="125" t="s">
        <v>326</v>
      </c>
      <c r="E201" s="148" t="s">
        <v>333</v>
      </c>
      <c r="F201" s="154"/>
      <c r="G201" s="130" t="s">
        <v>132</v>
      </c>
      <c r="H201" s="97">
        <v>600000</v>
      </c>
      <c r="I201" s="103">
        <v>116436</v>
      </c>
      <c r="J201" s="104">
        <v>483564</v>
      </c>
      <c r="K201" s="119" t="str">
        <f t="shared" si="3"/>
        <v>00004120300199990240</v>
      </c>
      <c r="L201" s="107" t="s">
        <v>335</v>
      </c>
    </row>
    <row r="202" spans="1:12" s="85" customFormat="1">
      <c r="A202" s="80" t="s">
        <v>174</v>
      </c>
      <c r="B202" s="79" t="s">
        <v>7</v>
      </c>
      <c r="C202" s="122" t="s">
        <v>72</v>
      </c>
      <c r="D202" s="126" t="s">
        <v>326</v>
      </c>
      <c r="E202" s="151" t="s">
        <v>333</v>
      </c>
      <c r="F202" s="155"/>
      <c r="G202" s="123" t="s">
        <v>175</v>
      </c>
      <c r="H202" s="81">
        <v>600000</v>
      </c>
      <c r="I202" s="82">
        <v>116436</v>
      </c>
      <c r="J202" s="83">
        <f>IF(IF(H202="",0,H202)=0,0,(IF(H202&gt;0,IF(I202&gt;H202,0,H202-I202),IF(I202&gt;H202,H202-I202,0))))</f>
        <v>483564</v>
      </c>
      <c r="K202" s="119" t="str">
        <f t="shared" si="3"/>
        <v>00004120300199990244</v>
      </c>
      <c r="L202" s="84" t="str">
        <f>C202 &amp; D202 &amp;E202 &amp; F202 &amp; G202</f>
        <v>00004120300199990244</v>
      </c>
    </row>
    <row r="203" spans="1:12">
      <c r="A203" s="100" t="s">
        <v>336</v>
      </c>
      <c r="B203" s="101" t="s">
        <v>7</v>
      </c>
      <c r="C203" s="102" t="s">
        <v>72</v>
      </c>
      <c r="D203" s="125" t="s">
        <v>338</v>
      </c>
      <c r="E203" s="148" t="s">
        <v>117</v>
      </c>
      <c r="F203" s="154"/>
      <c r="G203" s="130" t="s">
        <v>72</v>
      </c>
      <c r="H203" s="97">
        <v>34506520.539999999</v>
      </c>
      <c r="I203" s="103">
        <v>19602355.82</v>
      </c>
      <c r="J203" s="104">
        <v>14904164.720000001</v>
      </c>
      <c r="K203" s="119" t="str">
        <f t="shared" si="3"/>
        <v>00005000000000000000</v>
      </c>
      <c r="L203" s="107" t="s">
        <v>337</v>
      </c>
    </row>
    <row r="204" spans="1:12">
      <c r="A204" s="100" t="s">
        <v>339</v>
      </c>
      <c r="B204" s="101" t="s">
        <v>7</v>
      </c>
      <c r="C204" s="102" t="s">
        <v>72</v>
      </c>
      <c r="D204" s="125" t="s">
        <v>341</v>
      </c>
      <c r="E204" s="148" t="s">
        <v>117</v>
      </c>
      <c r="F204" s="154"/>
      <c r="G204" s="130" t="s">
        <v>72</v>
      </c>
      <c r="H204" s="97">
        <v>6246779.8300000001</v>
      </c>
      <c r="I204" s="103">
        <v>3474748.83</v>
      </c>
      <c r="J204" s="104">
        <v>2772031</v>
      </c>
      <c r="K204" s="119" t="str">
        <f t="shared" si="3"/>
        <v>00005010000000000000</v>
      </c>
      <c r="L204" s="107" t="s">
        <v>340</v>
      </c>
    </row>
    <row r="205" spans="1:12" ht="56.25">
      <c r="A205" s="100" t="s">
        <v>342</v>
      </c>
      <c r="B205" s="101" t="s">
        <v>7</v>
      </c>
      <c r="C205" s="102" t="s">
        <v>72</v>
      </c>
      <c r="D205" s="125" t="s">
        <v>341</v>
      </c>
      <c r="E205" s="148" t="s">
        <v>344</v>
      </c>
      <c r="F205" s="154"/>
      <c r="G205" s="130" t="s">
        <v>72</v>
      </c>
      <c r="H205" s="97">
        <v>6112279.8300000001</v>
      </c>
      <c r="I205" s="103">
        <v>3474748.83</v>
      </c>
      <c r="J205" s="104">
        <v>2637531</v>
      </c>
      <c r="K205" s="119" t="str">
        <f t="shared" si="3"/>
        <v>00005010700000000000</v>
      </c>
      <c r="L205" s="107" t="s">
        <v>343</v>
      </c>
    </row>
    <row r="206" spans="1:12" ht="22.5">
      <c r="A206" s="100" t="s">
        <v>345</v>
      </c>
      <c r="B206" s="101" t="s">
        <v>7</v>
      </c>
      <c r="C206" s="102" t="s">
        <v>72</v>
      </c>
      <c r="D206" s="125" t="s">
        <v>341</v>
      </c>
      <c r="E206" s="148" t="s">
        <v>347</v>
      </c>
      <c r="F206" s="154"/>
      <c r="G206" s="130" t="s">
        <v>72</v>
      </c>
      <c r="H206" s="97">
        <v>410493.2</v>
      </c>
      <c r="I206" s="103">
        <v>395493.2</v>
      </c>
      <c r="J206" s="104">
        <v>15000</v>
      </c>
      <c r="K206" s="119" t="str">
        <f t="shared" si="3"/>
        <v>00005010710100000000</v>
      </c>
      <c r="L206" s="107" t="s">
        <v>346</v>
      </c>
    </row>
    <row r="207" spans="1:12" ht="22.5">
      <c r="A207" s="100" t="s">
        <v>348</v>
      </c>
      <c r="B207" s="101" t="s">
        <v>7</v>
      </c>
      <c r="C207" s="102" t="s">
        <v>72</v>
      </c>
      <c r="D207" s="125" t="s">
        <v>341</v>
      </c>
      <c r="E207" s="148" t="s">
        <v>350</v>
      </c>
      <c r="F207" s="154"/>
      <c r="G207" s="130" t="s">
        <v>72</v>
      </c>
      <c r="H207" s="97">
        <v>410493.2</v>
      </c>
      <c r="I207" s="103">
        <v>395493.2</v>
      </c>
      <c r="J207" s="104">
        <v>15000</v>
      </c>
      <c r="K207" s="119" t="str">
        <f t="shared" si="3"/>
        <v>00005010710199990000</v>
      </c>
      <c r="L207" s="107" t="s">
        <v>349</v>
      </c>
    </row>
    <row r="208" spans="1:12" ht="22.5">
      <c r="A208" s="100" t="s">
        <v>128</v>
      </c>
      <c r="B208" s="101" t="s">
        <v>7</v>
      </c>
      <c r="C208" s="102" t="s">
        <v>72</v>
      </c>
      <c r="D208" s="125" t="s">
        <v>341</v>
      </c>
      <c r="E208" s="148" t="s">
        <v>350</v>
      </c>
      <c r="F208" s="154"/>
      <c r="G208" s="130" t="s">
        <v>7</v>
      </c>
      <c r="H208" s="97">
        <v>110493.2</v>
      </c>
      <c r="I208" s="103">
        <v>110493.2</v>
      </c>
      <c r="J208" s="104">
        <v>0</v>
      </c>
      <c r="K208" s="119" t="str">
        <f t="shared" si="3"/>
        <v>00005010710199990200</v>
      </c>
      <c r="L208" s="107" t="s">
        <v>351</v>
      </c>
    </row>
    <row r="209" spans="1:12" ht="22.5">
      <c r="A209" s="100" t="s">
        <v>130</v>
      </c>
      <c r="B209" s="101" t="s">
        <v>7</v>
      </c>
      <c r="C209" s="102" t="s">
        <v>72</v>
      </c>
      <c r="D209" s="125" t="s">
        <v>341</v>
      </c>
      <c r="E209" s="148" t="s">
        <v>350</v>
      </c>
      <c r="F209" s="154"/>
      <c r="G209" s="130" t="s">
        <v>132</v>
      </c>
      <c r="H209" s="97">
        <v>110493.2</v>
      </c>
      <c r="I209" s="103">
        <v>110493.2</v>
      </c>
      <c r="J209" s="104">
        <v>0</v>
      </c>
      <c r="K209" s="119" t="str">
        <f t="shared" si="3"/>
        <v>00005010710199990240</v>
      </c>
      <c r="L209" s="107" t="s">
        <v>352</v>
      </c>
    </row>
    <row r="210" spans="1:12" s="85" customFormat="1">
      <c r="A210" s="80" t="s">
        <v>174</v>
      </c>
      <c r="B210" s="79" t="s">
        <v>7</v>
      </c>
      <c r="C210" s="122" t="s">
        <v>72</v>
      </c>
      <c r="D210" s="126" t="s">
        <v>341</v>
      </c>
      <c r="E210" s="151" t="s">
        <v>350</v>
      </c>
      <c r="F210" s="155"/>
      <c r="G210" s="123" t="s">
        <v>175</v>
      </c>
      <c r="H210" s="81">
        <v>110493.2</v>
      </c>
      <c r="I210" s="82">
        <v>110493.2</v>
      </c>
      <c r="J210" s="83">
        <f>IF(IF(H210="",0,H210)=0,0,(IF(H210&gt;0,IF(I210&gt;H210,0,H210-I210),IF(I210&gt;H210,H210-I210,0))))</f>
        <v>0</v>
      </c>
      <c r="K210" s="119" t="str">
        <f t="shared" si="3"/>
        <v>00005010710199990244</v>
      </c>
      <c r="L210" s="84" t="str">
        <f>C210 &amp; D210 &amp;E210 &amp; F210 &amp; G210</f>
        <v>00005010710199990244</v>
      </c>
    </row>
    <row r="211" spans="1:12">
      <c r="A211" s="100" t="s">
        <v>144</v>
      </c>
      <c r="B211" s="101" t="s">
        <v>7</v>
      </c>
      <c r="C211" s="102" t="s">
        <v>72</v>
      </c>
      <c r="D211" s="125" t="s">
        <v>341</v>
      </c>
      <c r="E211" s="148" t="s">
        <v>350</v>
      </c>
      <c r="F211" s="154"/>
      <c r="G211" s="130" t="s">
        <v>8</v>
      </c>
      <c r="H211" s="97">
        <v>300000</v>
      </c>
      <c r="I211" s="103">
        <v>285000</v>
      </c>
      <c r="J211" s="104">
        <v>15000</v>
      </c>
      <c r="K211" s="119" t="str">
        <f t="shared" si="3"/>
        <v>00005010710199990500</v>
      </c>
      <c r="L211" s="107" t="s">
        <v>353</v>
      </c>
    </row>
    <row r="212" spans="1:12" s="85" customFormat="1">
      <c r="A212" s="80" t="s">
        <v>146</v>
      </c>
      <c r="B212" s="79" t="s">
        <v>7</v>
      </c>
      <c r="C212" s="122" t="s">
        <v>72</v>
      </c>
      <c r="D212" s="126" t="s">
        <v>341</v>
      </c>
      <c r="E212" s="151" t="s">
        <v>350</v>
      </c>
      <c r="F212" s="155"/>
      <c r="G212" s="123" t="s">
        <v>147</v>
      </c>
      <c r="H212" s="81">
        <v>300000</v>
      </c>
      <c r="I212" s="82">
        <v>285000</v>
      </c>
      <c r="J212" s="83">
        <f>IF(IF(H212="",0,H212)=0,0,(IF(H212&gt;0,IF(I212&gt;H212,0,H212-I212),IF(I212&gt;H212,H212-I212,0))))</f>
        <v>15000</v>
      </c>
      <c r="K212" s="119" t="str">
        <f t="shared" si="3"/>
        <v>00005010710199990540</v>
      </c>
      <c r="L212" s="84" t="str">
        <f>C212 &amp; D212 &amp;E212 &amp; F212 &amp; G212</f>
        <v>00005010710199990540</v>
      </c>
    </row>
    <row r="213" spans="1:12" ht="33.75">
      <c r="A213" s="100" t="s">
        <v>354</v>
      </c>
      <c r="B213" s="101" t="s">
        <v>7</v>
      </c>
      <c r="C213" s="102" t="s">
        <v>72</v>
      </c>
      <c r="D213" s="125" t="s">
        <v>341</v>
      </c>
      <c r="E213" s="148" t="s">
        <v>356</v>
      </c>
      <c r="F213" s="154"/>
      <c r="G213" s="130" t="s">
        <v>72</v>
      </c>
      <c r="H213" s="97">
        <v>3519549.29</v>
      </c>
      <c r="I213" s="103">
        <v>1719549.29</v>
      </c>
      <c r="J213" s="104">
        <v>1800000</v>
      </c>
      <c r="K213" s="119" t="str">
        <f t="shared" si="3"/>
        <v>00005010720000000000</v>
      </c>
      <c r="L213" s="107" t="s">
        <v>355</v>
      </c>
    </row>
    <row r="214" spans="1:12" ht="56.25">
      <c r="A214" s="100" t="s">
        <v>357</v>
      </c>
      <c r="B214" s="101" t="s">
        <v>7</v>
      </c>
      <c r="C214" s="102" t="s">
        <v>72</v>
      </c>
      <c r="D214" s="125" t="s">
        <v>341</v>
      </c>
      <c r="E214" s="148" t="s">
        <v>359</v>
      </c>
      <c r="F214" s="154"/>
      <c r="G214" s="130" t="s">
        <v>72</v>
      </c>
      <c r="H214" s="97">
        <v>3519549.29</v>
      </c>
      <c r="I214" s="103">
        <v>1719549.29</v>
      </c>
      <c r="J214" s="104">
        <v>1800000</v>
      </c>
      <c r="K214" s="119" t="str">
        <f t="shared" ref="K214:K277" si="4">C214 &amp; D214 &amp;E214 &amp; F214 &amp; G214</f>
        <v>00005010720100000000</v>
      </c>
      <c r="L214" s="107" t="s">
        <v>358</v>
      </c>
    </row>
    <row r="215" spans="1:12" ht="33.75">
      <c r="A215" s="100" t="s">
        <v>360</v>
      </c>
      <c r="B215" s="101" t="s">
        <v>7</v>
      </c>
      <c r="C215" s="102" t="s">
        <v>72</v>
      </c>
      <c r="D215" s="125" t="s">
        <v>341</v>
      </c>
      <c r="E215" s="148" t="s">
        <v>362</v>
      </c>
      <c r="F215" s="154"/>
      <c r="G215" s="130" t="s">
        <v>72</v>
      </c>
      <c r="H215" s="97">
        <v>3519549.29</v>
      </c>
      <c r="I215" s="103">
        <v>1719549.29</v>
      </c>
      <c r="J215" s="104">
        <v>1800000</v>
      </c>
      <c r="K215" s="119" t="str">
        <f t="shared" si="4"/>
        <v>00005010720199980000</v>
      </c>
      <c r="L215" s="107" t="s">
        <v>361</v>
      </c>
    </row>
    <row r="216" spans="1:12" ht="22.5">
      <c r="A216" s="100" t="s">
        <v>128</v>
      </c>
      <c r="B216" s="101" t="s">
        <v>7</v>
      </c>
      <c r="C216" s="102" t="s">
        <v>72</v>
      </c>
      <c r="D216" s="125" t="s">
        <v>341</v>
      </c>
      <c r="E216" s="148" t="s">
        <v>362</v>
      </c>
      <c r="F216" s="154"/>
      <c r="G216" s="130" t="s">
        <v>7</v>
      </c>
      <c r="H216" s="97">
        <v>1111260.8899999999</v>
      </c>
      <c r="I216" s="103">
        <v>1111260.8899999999</v>
      </c>
      <c r="J216" s="104">
        <v>0</v>
      </c>
      <c r="K216" s="119" t="str">
        <f t="shared" si="4"/>
        <v>00005010720199980200</v>
      </c>
      <c r="L216" s="107" t="s">
        <v>363</v>
      </c>
    </row>
    <row r="217" spans="1:12" ht="22.5">
      <c r="A217" s="100" t="s">
        <v>130</v>
      </c>
      <c r="B217" s="101" t="s">
        <v>7</v>
      </c>
      <c r="C217" s="102" t="s">
        <v>72</v>
      </c>
      <c r="D217" s="125" t="s">
        <v>341</v>
      </c>
      <c r="E217" s="148" t="s">
        <v>362</v>
      </c>
      <c r="F217" s="154"/>
      <c r="G217" s="130" t="s">
        <v>132</v>
      </c>
      <c r="H217" s="97">
        <v>1111260.8899999999</v>
      </c>
      <c r="I217" s="103">
        <v>1111260.8899999999</v>
      </c>
      <c r="J217" s="104">
        <v>0</v>
      </c>
      <c r="K217" s="119" t="str">
        <f t="shared" si="4"/>
        <v>00005010720199980240</v>
      </c>
      <c r="L217" s="107" t="s">
        <v>364</v>
      </c>
    </row>
    <row r="218" spans="1:12" s="85" customFormat="1">
      <c r="A218" s="80" t="s">
        <v>174</v>
      </c>
      <c r="B218" s="79" t="s">
        <v>7</v>
      </c>
      <c r="C218" s="122" t="s">
        <v>72</v>
      </c>
      <c r="D218" s="126" t="s">
        <v>341</v>
      </c>
      <c r="E218" s="151" t="s">
        <v>362</v>
      </c>
      <c r="F218" s="155"/>
      <c r="G218" s="123" t="s">
        <v>175</v>
      </c>
      <c r="H218" s="81">
        <v>1111260.8899999999</v>
      </c>
      <c r="I218" s="82">
        <v>1111260.8899999999</v>
      </c>
      <c r="J218" s="83">
        <f>IF(IF(H218="",0,H218)=0,0,(IF(H218&gt;0,IF(I218&gt;H218,0,H218-I218),IF(I218&gt;H218,H218-I218,0))))</f>
        <v>0</v>
      </c>
      <c r="K218" s="119" t="str">
        <f t="shared" si="4"/>
        <v>00005010720199980244</v>
      </c>
      <c r="L218" s="84" t="str">
        <f>C218 &amp; D218 &amp;E218 &amp; F218 &amp; G218</f>
        <v>00005010720199980244</v>
      </c>
    </row>
    <row r="219" spans="1:12">
      <c r="A219" s="100" t="s">
        <v>144</v>
      </c>
      <c r="B219" s="101" t="s">
        <v>7</v>
      </c>
      <c r="C219" s="102" t="s">
        <v>72</v>
      </c>
      <c r="D219" s="125" t="s">
        <v>341</v>
      </c>
      <c r="E219" s="148" t="s">
        <v>362</v>
      </c>
      <c r="F219" s="154"/>
      <c r="G219" s="130" t="s">
        <v>8</v>
      </c>
      <c r="H219" s="97">
        <v>2408288.4</v>
      </c>
      <c r="I219" s="103">
        <v>608288.4</v>
      </c>
      <c r="J219" s="104">
        <v>1800000</v>
      </c>
      <c r="K219" s="119" t="str">
        <f t="shared" si="4"/>
        <v>00005010720199980500</v>
      </c>
      <c r="L219" s="107" t="s">
        <v>365</v>
      </c>
    </row>
    <row r="220" spans="1:12" s="85" customFormat="1">
      <c r="A220" s="80" t="s">
        <v>146</v>
      </c>
      <c r="B220" s="79" t="s">
        <v>7</v>
      </c>
      <c r="C220" s="122" t="s">
        <v>72</v>
      </c>
      <c r="D220" s="126" t="s">
        <v>341</v>
      </c>
      <c r="E220" s="151" t="s">
        <v>362</v>
      </c>
      <c r="F220" s="155"/>
      <c r="G220" s="123" t="s">
        <v>147</v>
      </c>
      <c r="H220" s="81">
        <v>2408288.4</v>
      </c>
      <c r="I220" s="82">
        <v>608288.4</v>
      </c>
      <c r="J220" s="83">
        <f>IF(IF(H220="",0,H220)=0,0,(IF(H220&gt;0,IF(I220&gt;H220,0,H220-I220),IF(I220&gt;H220,H220-I220,0))))</f>
        <v>1800000</v>
      </c>
      <c r="K220" s="119" t="str">
        <f t="shared" si="4"/>
        <v>00005010720199980540</v>
      </c>
      <c r="L220" s="84" t="str">
        <f>C220 &amp; D220 &amp;E220 &amp; F220 &amp; G220</f>
        <v>00005010720199980540</v>
      </c>
    </row>
    <row r="221" spans="1:12" ht="45">
      <c r="A221" s="100" t="s">
        <v>366</v>
      </c>
      <c r="B221" s="101" t="s">
        <v>7</v>
      </c>
      <c r="C221" s="102" t="s">
        <v>72</v>
      </c>
      <c r="D221" s="125" t="s">
        <v>341</v>
      </c>
      <c r="E221" s="148" t="s">
        <v>368</v>
      </c>
      <c r="F221" s="154"/>
      <c r="G221" s="130" t="s">
        <v>72</v>
      </c>
      <c r="H221" s="97">
        <v>620000</v>
      </c>
      <c r="I221" s="103">
        <v>297469</v>
      </c>
      <c r="J221" s="104">
        <v>322531</v>
      </c>
      <c r="K221" s="119" t="str">
        <f t="shared" si="4"/>
        <v>00005010730000000000</v>
      </c>
      <c r="L221" s="107" t="s">
        <v>367</v>
      </c>
    </row>
    <row r="222" spans="1:12" ht="45">
      <c r="A222" s="100" t="s">
        <v>369</v>
      </c>
      <c r="B222" s="101" t="s">
        <v>7</v>
      </c>
      <c r="C222" s="102" t="s">
        <v>72</v>
      </c>
      <c r="D222" s="125" t="s">
        <v>341</v>
      </c>
      <c r="E222" s="148" t="s">
        <v>371</v>
      </c>
      <c r="F222" s="154"/>
      <c r="G222" s="130" t="s">
        <v>72</v>
      </c>
      <c r="H222" s="97">
        <v>620000</v>
      </c>
      <c r="I222" s="103">
        <v>297469</v>
      </c>
      <c r="J222" s="104">
        <v>322531</v>
      </c>
      <c r="K222" s="119" t="str">
        <f t="shared" si="4"/>
        <v>00005010730100000000</v>
      </c>
      <c r="L222" s="107" t="s">
        <v>370</v>
      </c>
    </row>
    <row r="223" spans="1:12" ht="45">
      <c r="A223" s="100" t="s">
        <v>372</v>
      </c>
      <c r="B223" s="101" t="s">
        <v>7</v>
      </c>
      <c r="C223" s="102" t="s">
        <v>72</v>
      </c>
      <c r="D223" s="125" t="s">
        <v>341</v>
      </c>
      <c r="E223" s="148" t="s">
        <v>374</v>
      </c>
      <c r="F223" s="154"/>
      <c r="G223" s="130" t="s">
        <v>72</v>
      </c>
      <c r="H223" s="97">
        <v>620000</v>
      </c>
      <c r="I223" s="103">
        <v>297469</v>
      </c>
      <c r="J223" s="104">
        <v>322531</v>
      </c>
      <c r="K223" s="119" t="str">
        <f t="shared" si="4"/>
        <v>00005010730199990000</v>
      </c>
      <c r="L223" s="107" t="s">
        <v>373</v>
      </c>
    </row>
    <row r="224" spans="1:12" ht="22.5">
      <c r="A224" s="100" t="s">
        <v>128</v>
      </c>
      <c r="B224" s="101" t="s">
        <v>7</v>
      </c>
      <c r="C224" s="102" t="s">
        <v>72</v>
      </c>
      <c r="D224" s="125" t="s">
        <v>341</v>
      </c>
      <c r="E224" s="148" t="s">
        <v>374</v>
      </c>
      <c r="F224" s="154"/>
      <c r="G224" s="130" t="s">
        <v>7</v>
      </c>
      <c r="H224" s="97">
        <v>322531</v>
      </c>
      <c r="I224" s="103">
        <v>0</v>
      </c>
      <c r="J224" s="104">
        <v>322531</v>
      </c>
      <c r="K224" s="119" t="str">
        <f t="shared" si="4"/>
        <v>00005010730199990200</v>
      </c>
      <c r="L224" s="107" t="s">
        <v>375</v>
      </c>
    </row>
    <row r="225" spans="1:12" ht="22.5">
      <c r="A225" s="100" t="s">
        <v>130</v>
      </c>
      <c r="B225" s="101" t="s">
        <v>7</v>
      </c>
      <c r="C225" s="102" t="s">
        <v>72</v>
      </c>
      <c r="D225" s="125" t="s">
        <v>341</v>
      </c>
      <c r="E225" s="148" t="s">
        <v>374</v>
      </c>
      <c r="F225" s="154"/>
      <c r="G225" s="130" t="s">
        <v>132</v>
      </c>
      <c r="H225" s="97">
        <v>322531</v>
      </c>
      <c r="I225" s="103">
        <v>0</v>
      </c>
      <c r="J225" s="104">
        <v>322531</v>
      </c>
      <c r="K225" s="119" t="str">
        <f t="shared" si="4"/>
        <v>00005010730199990240</v>
      </c>
      <c r="L225" s="107" t="s">
        <v>376</v>
      </c>
    </row>
    <row r="226" spans="1:12" s="85" customFormat="1">
      <c r="A226" s="80" t="s">
        <v>174</v>
      </c>
      <c r="B226" s="79" t="s">
        <v>7</v>
      </c>
      <c r="C226" s="122" t="s">
        <v>72</v>
      </c>
      <c r="D226" s="126" t="s">
        <v>341</v>
      </c>
      <c r="E226" s="151" t="s">
        <v>374</v>
      </c>
      <c r="F226" s="155"/>
      <c r="G226" s="123" t="s">
        <v>175</v>
      </c>
      <c r="H226" s="81">
        <v>322531</v>
      </c>
      <c r="I226" s="82">
        <v>0</v>
      </c>
      <c r="J226" s="83">
        <f>IF(IF(H226="",0,H226)=0,0,(IF(H226&gt;0,IF(I226&gt;H226,0,H226-I226),IF(I226&gt;H226,H226-I226,0))))</f>
        <v>322531</v>
      </c>
      <c r="K226" s="119" t="str">
        <f t="shared" si="4"/>
        <v>00005010730199990244</v>
      </c>
      <c r="L226" s="84" t="str">
        <f>C226 &amp; D226 &amp;E226 &amp; F226 &amp; G226</f>
        <v>00005010730199990244</v>
      </c>
    </row>
    <row r="227" spans="1:12">
      <c r="A227" s="100" t="s">
        <v>158</v>
      </c>
      <c r="B227" s="101" t="s">
        <v>7</v>
      </c>
      <c r="C227" s="102" t="s">
        <v>72</v>
      </c>
      <c r="D227" s="125" t="s">
        <v>341</v>
      </c>
      <c r="E227" s="148" t="s">
        <v>374</v>
      </c>
      <c r="F227" s="154"/>
      <c r="G227" s="130" t="s">
        <v>160</v>
      </c>
      <c r="H227" s="97">
        <v>297469</v>
      </c>
      <c r="I227" s="103">
        <v>297469</v>
      </c>
      <c r="J227" s="104">
        <v>0</v>
      </c>
      <c r="K227" s="119" t="str">
        <f t="shared" si="4"/>
        <v>00005010730199990800</v>
      </c>
      <c r="L227" s="107" t="s">
        <v>377</v>
      </c>
    </row>
    <row r="228" spans="1:12" ht="45">
      <c r="A228" s="100" t="s">
        <v>378</v>
      </c>
      <c r="B228" s="101" t="s">
        <v>7</v>
      </c>
      <c r="C228" s="102" t="s">
        <v>72</v>
      </c>
      <c r="D228" s="125" t="s">
        <v>341</v>
      </c>
      <c r="E228" s="148" t="s">
        <v>374</v>
      </c>
      <c r="F228" s="154"/>
      <c r="G228" s="130" t="s">
        <v>380</v>
      </c>
      <c r="H228" s="97">
        <v>297469</v>
      </c>
      <c r="I228" s="103">
        <v>297469</v>
      </c>
      <c r="J228" s="104">
        <v>0</v>
      </c>
      <c r="K228" s="119" t="str">
        <f t="shared" si="4"/>
        <v>00005010730199990810</v>
      </c>
      <c r="L228" s="107" t="s">
        <v>379</v>
      </c>
    </row>
    <row r="229" spans="1:12" s="85" customFormat="1" ht="45">
      <c r="A229" s="80" t="s">
        <v>381</v>
      </c>
      <c r="B229" s="79" t="s">
        <v>7</v>
      </c>
      <c r="C229" s="122" t="s">
        <v>72</v>
      </c>
      <c r="D229" s="126" t="s">
        <v>341</v>
      </c>
      <c r="E229" s="151" t="s">
        <v>374</v>
      </c>
      <c r="F229" s="155"/>
      <c r="G229" s="123" t="s">
        <v>382</v>
      </c>
      <c r="H229" s="81">
        <v>297469</v>
      </c>
      <c r="I229" s="82">
        <v>297469</v>
      </c>
      <c r="J229" s="83">
        <f>IF(IF(H229="",0,H229)=0,0,(IF(H229&gt;0,IF(I229&gt;H229,0,H229-I229),IF(I229&gt;H229,H229-I229,0))))</f>
        <v>0</v>
      </c>
      <c r="K229" s="119" t="str">
        <f t="shared" si="4"/>
        <v>00005010730199990811</v>
      </c>
      <c r="L229" s="84" t="str">
        <f>C229 &amp; D229 &amp;E229 &amp; F229 &amp; G229</f>
        <v>00005010730199990811</v>
      </c>
    </row>
    <row r="230" spans="1:12" ht="45">
      <c r="A230" s="100" t="s">
        <v>383</v>
      </c>
      <c r="B230" s="101" t="s">
        <v>7</v>
      </c>
      <c r="C230" s="102" t="s">
        <v>72</v>
      </c>
      <c r="D230" s="125" t="s">
        <v>341</v>
      </c>
      <c r="E230" s="148" t="s">
        <v>385</v>
      </c>
      <c r="F230" s="154"/>
      <c r="G230" s="130" t="s">
        <v>72</v>
      </c>
      <c r="H230" s="97">
        <v>1062237.3400000001</v>
      </c>
      <c r="I230" s="103">
        <v>1062237.3400000001</v>
      </c>
      <c r="J230" s="104">
        <v>0</v>
      </c>
      <c r="K230" s="119" t="str">
        <f t="shared" si="4"/>
        <v>00005010740000000000</v>
      </c>
      <c r="L230" s="107" t="s">
        <v>384</v>
      </c>
    </row>
    <row r="231" spans="1:12" ht="56.25">
      <c r="A231" s="100" t="s">
        <v>386</v>
      </c>
      <c r="B231" s="101" t="s">
        <v>7</v>
      </c>
      <c r="C231" s="102" t="s">
        <v>72</v>
      </c>
      <c r="D231" s="125" t="s">
        <v>341</v>
      </c>
      <c r="E231" s="148" t="s">
        <v>388</v>
      </c>
      <c r="F231" s="154"/>
      <c r="G231" s="130" t="s">
        <v>72</v>
      </c>
      <c r="H231" s="97">
        <v>1062237.3400000001</v>
      </c>
      <c r="I231" s="103">
        <v>1062237.3400000001</v>
      </c>
      <c r="J231" s="104">
        <v>0</v>
      </c>
      <c r="K231" s="119" t="str">
        <f t="shared" si="4"/>
        <v>00005010740100000000</v>
      </c>
      <c r="L231" s="107" t="s">
        <v>387</v>
      </c>
    </row>
    <row r="232" spans="1:12" ht="33.75">
      <c r="A232" s="100" t="s">
        <v>389</v>
      </c>
      <c r="B232" s="101" t="s">
        <v>7</v>
      </c>
      <c r="C232" s="102" t="s">
        <v>72</v>
      </c>
      <c r="D232" s="125" t="s">
        <v>341</v>
      </c>
      <c r="E232" s="148" t="s">
        <v>391</v>
      </c>
      <c r="F232" s="154"/>
      <c r="G232" s="130" t="s">
        <v>72</v>
      </c>
      <c r="H232" s="97">
        <v>1062237.3400000001</v>
      </c>
      <c r="I232" s="103">
        <v>1062237.3400000001</v>
      </c>
      <c r="J232" s="104">
        <v>0</v>
      </c>
      <c r="K232" s="119" t="str">
        <f t="shared" si="4"/>
        <v>00005010740199990000</v>
      </c>
      <c r="L232" s="107" t="s">
        <v>390</v>
      </c>
    </row>
    <row r="233" spans="1:12">
      <c r="A233" s="100" t="s">
        <v>144</v>
      </c>
      <c r="B233" s="101" t="s">
        <v>7</v>
      </c>
      <c r="C233" s="102" t="s">
        <v>72</v>
      </c>
      <c r="D233" s="125" t="s">
        <v>341</v>
      </c>
      <c r="E233" s="148" t="s">
        <v>391</v>
      </c>
      <c r="F233" s="154"/>
      <c r="G233" s="130" t="s">
        <v>8</v>
      </c>
      <c r="H233" s="97">
        <v>1062237.3400000001</v>
      </c>
      <c r="I233" s="103">
        <v>1062237.3400000001</v>
      </c>
      <c r="J233" s="104">
        <v>0</v>
      </c>
      <c r="K233" s="119" t="str">
        <f t="shared" si="4"/>
        <v>00005010740199990500</v>
      </c>
      <c r="L233" s="107" t="s">
        <v>392</v>
      </c>
    </row>
    <row r="234" spans="1:12" s="85" customFormat="1">
      <c r="A234" s="80" t="s">
        <v>146</v>
      </c>
      <c r="B234" s="79" t="s">
        <v>7</v>
      </c>
      <c r="C234" s="122" t="s">
        <v>72</v>
      </c>
      <c r="D234" s="126" t="s">
        <v>341</v>
      </c>
      <c r="E234" s="151" t="s">
        <v>391</v>
      </c>
      <c r="F234" s="155"/>
      <c r="G234" s="123" t="s">
        <v>147</v>
      </c>
      <c r="H234" s="81">
        <v>1062237.3400000001</v>
      </c>
      <c r="I234" s="82">
        <v>1062237.3400000001</v>
      </c>
      <c r="J234" s="83">
        <f>IF(IF(H234="",0,H234)=0,0,(IF(H234&gt;0,IF(I234&gt;H234,0,H234-I234),IF(I234&gt;H234,H234-I234,0))))</f>
        <v>0</v>
      </c>
      <c r="K234" s="119" t="str">
        <f t="shared" si="4"/>
        <v>00005010740199990540</v>
      </c>
      <c r="L234" s="84" t="str">
        <f>C234 &amp; D234 &amp;E234 &amp; F234 &amp; G234</f>
        <v>00005010740199990540</v>
      </c>
    </row>
    <row r="235" spans="1:12" ht="22.5">
      <c r="A235" s="100" t="s">
        <v>393</v>
      </c>
      <c r="B235" s="101" t="s">
        <v>7</v>
      </c>
      <c r="C235" s="102" t="s">
        <v>72</v>
      </c>
      <c r="D235" s="125" t="s">
        <v>341</v>
      </c>
      <c r="E235" s="148" t="s">
        <v>395</v>
      </c>
      <c r="F235" s="154"/>
      <c r="G235" s="130" t="s">
        <v>72</v>
      </c>
      <c r="H235" s="97">
        <v>500000</v>
      </c>
      <c r="I235" s="103">
        <v>0</v>
      </c>
      <c r="J235" s="104">
        <v>500000</v>
      </c>
      <c r="K235" s="119" t="str">
        <f t="shared" si="4"/>
        <v>00005010750000000000</v>
      </c>
      <c r="L235" s="107" t="s">
        <v>394</v>
      </c>
    </row>
    <row r="236" spans="1:12" ht="22.5">
      <c r="A236" s="100" t="s">
        <v>396</v>
      </c>
      <c r="B236" s="101" t="s">
        <v>7</v>
      </c>
      <c r="C236" s="102" t="s">
        <v>72</v>
      </c>
      <c r="D236" s="125" t="s">
        <v>341</v>
      </c>
      <c r="E236" s="148" t="s">
        <v>398</v>
      </c>
      <c r="F236" s="154"/>
      <c r="G236" s="130" t="s">
        <v>72</v>
      </c>
      <c r="H236" s="97">
        <v>500000</v>
      </c>
      <c r="I236" s="103">
        <v>0</v>
      </c>
      <c r="J236" s="104">
        <v>500000</v>
      </c>
      <c r="K236" s="119" t="str">
        <f t="shared" si="4"/>
        <v>00005010750100000000</v>
      </c>
      <c r="L236" s="107" t="s">
        <v>397</v>
      </c>
    </row>
    <row r="237" spans="1:12">
      <c r="A237" s="100" t="s">
        <v>254</v>
      </c>
      <c r="B237" s="101" t="s">
        <v>7</v>
      </c>
      <c r="C237" s="102" t="s">
        <v>72</v>
      </c>
      <c r="D237" s="125" t="s">
        <v>341</v>
      </c>
      <c r="E237" s="148" t="s">
        <v>400</v>
      </c>
      <c r="F237" s="154"/>
      <c r="G237" s="130" t="s">
        <v>72</v>
      </c>
      <c r="H237" s="97">
        <v>500000</v>
      </c>
      <c r="I237" s="103">
        <v>0</v>
      </c>
      <c r="J237" s="104">
        <v>500000</v>
      </c>
      <c r="K237" s="119" t="str">
        <f t="shared" si="4"/>
        <v>00005010750199990000</v>
      </c>
      <c r="L237" s="107" t="s">
        <v>399</v>
      </c>
    </row>
    <row r="238" spans="1:12">
      <c r="A238" s="100" t="s">
        <v>144</v>
      </c>
      <c r="B238" s="101" t="s">
        <v>7</v>
      </c>
      <c r="C238" s="102" t="s">
        <v>72</v>
      </c>
      <c r="D238" s="125" t="s">
        <v>341</v>
      </c>
      <c r="E238" s="148" t="s">
        <v>400</v>
      </c>
      <c r="F238" s="154"/>
      <c r="G238" s="130" t="s">
        <v>8</v>
      </c>
      <c r="H238" s="97">
        <v>500000</v>
      </c>
      <c r="I238" s="103">
        <v>0</v>
      </c>
      <c r="J238" s="104">
        <v>500000</v>
      </c>
      <c r="K238" s="119" t="str">
        <f t="shared" si="4"/>
        <v>00005010750199990500</v>
      </c>
      <c r="L238" s="107" t="s">
        <v>401</v>
      </c>
    </row>
    <row r="239" spans="1:12" s="85" customFormat="1">
      <c r="A239" s="80" t="s">
        <v>146</v>
      </c>
      <c r="B239" s="79" t="s">
        <v>7</v>
      </c>
      <c r="C239" s="122" t="s">
        <v>72</v>
      </c>
      <c r="D239" s="126" t="s">
        <v>341</v>
      </c>
      <c r="E239" s="151" t="s">
        <v>400</v>
      </c>
      <c r="F239" s="155"/>
      <c r="G239" s="123" t="s">
        <v>147</v>
      </c>
      <c r="H239" s="81">
        <v>500000</v>
      </c>
      <c r="I239" s="82">
        <v>0</v>
      </c>
      <c r="J239" s="83">
        <f>IF(IF(H239="",0,H239)=0,0,(IF(H239&gt;0,IF(I239&gt;H239,0,H239-I239),IF(I239&gt;H239,H239-I239,0))))</f>
        <v>500000</v>
      </c>
      <c r="K239" s="119" t="str">
        <f t="shared" si="4"/>
        <v>00005010750199990540</v>
      </c>
      <c r="L239" s="84" t="str">
        <f>C239 &amp; D239 &amp;E239 &amp; F239 &amp; G239</f>
        <v>00005010750199990540</v>
      </c>
    </row>
    <row r="240" spans="1:12">
      <c r="A240" s="100" t="s">
        <v>135</v>
      </c>
      <c r="B240" s="101" t="s">
        <v>7</v>
      </c>
      <c r="C240" s="102" t="s">
        <v>72</v>
      </c>
      <c r="D240" s="125" t="s">
        <v>341</v>
      </c>
      <c r="E240" s="148" t="s">
        <v>137</v>
      </c>
      <c r="F240" s="154"/>
      <c r="G240" s="130" t="s">
        <v>72</v>
      </c>
      <c r="H240" s="97">
        <v>134500</v>
      </c>
      <c r="I240" s="103">
        <v>0</v>
      </c>
      <c r="J240" s="104">
        <v>134500</v>
      </c>
      <c r="K240" s="119" t="str">
        <f t="shared" si="4"/>
        <v>00005017000000000000</v>
      </c>
      <c r="L240" s="107" t="s">
        <v>402</v>
      </c>
    </row>
    <row r="241" spans="1:12" ht="33.75">
      <c r="A241" s="100" t="s">
        <v>152</v>
      </c>
      <c r="B241" s="101" t="s">
        <v>7</v>
      </c>
      <c r="C241" s="102" t="s">
        <v>72</v>
      </c>
      <c r="D241" s="125" t="s">
        <v>341</v>
      </c>
      <c r="E241" s="148" t="s">
        <v>154</v>
      </c>
      <c r="F241" s="154"/>
      <c r="G241" s="130" t="s">
        <v>72</v>
      </c>
      <c r="H241" s="97">
        <v>134500</v>
      </c>
      <c r="I241" s="103">
        <v>0</v>
      </c>
      <c r="J241" s="104">
        <v>134500</v>
      </c>
      <c r="K241" s="119" t="str">
        <f t="shared" si="4"/>
        <v>00005017200000000000</v>
      </c>
      <c r="L241" s="107" t="s">
        <v>403</v>
      </c>
    </row>
    <row r="242" spans="1:12">
      <c r="A242" s="100" t="s">
        <v>319</v>
      </c>
      <c r="B242" s="101" t="s">
        <v>7</v>
      </c>
      <c r="C242" s="102" t="s">
        <v>72</v>
      </c>
      <c r="D242" s="125" t="s">
        <v>341</v>
      </c>
      <c r="E242" s="148" t="s">
        <v>321</v>
      </c>
      <c r="F242" s="154"/>
      <c r="G242" s="130" t="s">
        <v>72</v>
      </c>
      <c r="H242" s="97">
        <v>134500</v>
      </c>
      <c r="I242" s="103">
        <v>0</v>
      </c>
      <c r="J242" s="104">
        <v>134500</v>
      </c>
      <c r="K242" s="119" t="str">
        <f t="shared" si="4"/>
        <v>00005017200023030000</v>
      </c>
      <c r="L242" s="107" t="s">
        <v>404</v>
      </c>
    </row>
    <row r="243" spans="1:12">
      <c r="A243" s="100" t="s">
        <v>158</v>
      </c>
      <c r="B243" s="101" t="s">
        <v>7</v>
      </c>
      <c r="C243" s="102" t="s">
        <v>72</v>
      </c>
      <c r="D243" s="125" t="s">
        <v>341</v>
      </c>
      <c r="E243" s="148" t="s">
        <v>321</v>
      </c>
      <c r="F243" s="154"/>
      <c r="G243" s="130" t="s">
        <v>160</v>
      </c>
      <c r="H243" s="97">
        <v>134500</v>
      </c>
      <c r="I243" s="103">
        <v>0</v>
      </c>
      <c r="J243" s="104">
        <v>134500</v>
      </c>
      <c r="K243" s="119" t="str">
        <f t="shared" si="4"/>
        <v>00005017200023030800</v>
      </c>
      <c r="L243" s="107" t="s">
        <v>405</v>
      </c>
    </row>
    <row r="244" spans="1:12">
      <c r="A244" s="100" t="s">
        <v>406</v>
      </c>
      <c r="B244" s="101" t="s">
        <v>7</v>
      </c>
      <c r="C244" s="102" t="s">
        <v>72</v>
      </c>
      <c r="D244" s="125" t="s">
        <v>341</v>
      </c>
      <c r="E244" s="148" t="s">
        <v>321</v>
      </c>
      <c r="F244" s="154"/>
      <c r="G244" s="130" t="s">
        <v>408</v>
      </c>
      <c r="H244" s="97">
        <v>134500</v>
      </c>
      <c r="I244" s="103">
        <v>0</v>
      </c>
      <c r="J244" s="104">
        <v>134500</v>
      </c>
      <c r="K244" s="119" t="str">
        <f t="shared" si="4"/>
        <v>00005017200023030830</v>
      </c>
      <c r="L244" s="107" t="s">
        <v>407</v>
      </c>
    </row>
    <row r="245" spans="1:12" s="85" customFormat="1" ht="22.5">
      <c r="A245" s="80" t="s">
        <v>409</v>
      </c>
      <c r="B245" s="79" t="s">
        <v>7</v>
      </c>
      <c r="C245" s="122" t="s">
        <v>72</v>
      </c>
      <c r="D245" s="126" t="s">
        <v>341</v>
      </c>
      <c r="E245" s="151" t="s">
        <v>321</v>
      </c>
      <c r="F245" s="155"/>
      <c r="G245" s="123" t="s">
        <v>410</v>
      </c>
      <c r="H245" s="81">
        <v>134500</v>
      </c>
      <c r="I245" s="82">
        <v>0</v>
      </c>
      <c r="J245" s="83">
        <f>IF(IF(H245="",0,H245)=0,0,(IF(H245&gt;0,IF(I245&gt;H245,0,H245-I245),IF(I245&gt;H245,H245-I245,0))))</f>
        <v>134500</v>
      </c>
      <c r="K245" s="119" t="str">
        <f t="shared" si="4"/>
        <v>00005017200023030831</v>
      </c>
      <c r="L245" s="84" t="str">
        <f>C245 &amp; D245 &amp;E245 &amp; F245 &amp; G245</f>
        <v>00005017200023030831</v>
      </c>
    </row>
    <row r="246" spans="1:12">
      <c r="A246" s="100" t="s">
        <v>411</v>
      </c>
      <c r="B246" s="101" t="s">
        <v>7</v>
      </c>
      <c r="C246" s="102" t="s">
        <v>72</v>
      </c>
      <c r="D246" s="125" t="s">
        <v>413</v>
      </c>
      <c r="E246" s="148" t="s">
        <v>117</v>
      </c>
      <c r="F246" s="154"/>
      <c r="G246" s="130" t="s">
        <v>72</v>
      </c>
      <c r="H246" s="97">
        <v>2379014.91</v>
      </c>
      <c r="I246" s="103">
        <v>2007745.27</v>
      </c>
      <c r="J246" s="104">
        <v>371269.64</v>
      </c>
      <c r="K246" s="119" t="str">
        <f t="shared" si="4"/>
        <v>00005020000000000000</v>
      </c>
      <c r="L246" s="107" t="s">
        <v>412</v>
      </c>
    </row>
    <row r="247" spans="1:12" ht="56.25">
      <c r="A247" s="100" t="s">
        <v>342</v>
      </c>
      <c r="B247" s="101" t="s">
        <v>7</v>
      </c>
      <c r="C247" s="102" t="s">
        <v>72</v>
      </c>
      <c r="D247" s="125" t="s">
        <v>413</v>
      </c>
      <c r="E247" s="148" t="s">
        <v>344</v>
      </c>
      <c r="F247" s="154"/>
      <c r="G247" s="130" t="s">
        <v>72</v>
      </c>
      <c r="H247" s="97">
        <v>2379014.91</v>
      </c>
      <c r="I247" s="103">
        <v>2007745.27</v>
      </c>
      <c r="J247" s="104">
        <v>371269.64</v>
      </c>
      <c r="K247" s="119" t="str">
        <f t="shared" si="4"/>
        <v>00005020700000000000</v>
      </c>
      <c r="L247" s="107" t="s">
        <v>414</v>
      </c>
    </row>
    <row r="248" spans="1:12" ht="45">
      <c r="A248" s="100" t="s">
        <v>366</v>
      </c>
      <c r="B248" s="101" t="s">
        <v>7</v>
      </c>
      <c r="C248" s="102" t="s">
        <v>72</v>
      </c>
      <c r="D248" s="125" t="s">
        <v>413</v>
      </c>
      <c r="E248" s="148" t="s">
        <v>368</v>
      </c>
      <c r="F248" s="154"/>
      <c r="G248" s="130" t="s">
        <v>72</v>
      </c>
      <c r="H248" s="97">
        <v>2379014.91</v>
      </c>
      <c r="I248" s="103">
        <v>2007745.27</v>
      </c>
      <c r="J248" s="104">
        <v>371269.64</v>
      </c>
      <c r="K248" s="119" t="str">
        <f t="shared" si="4"/>
        <v>00005020730000000000</v>
      </c>
      <c r="L248" s="107" t="s">
        <v>415</v>
      </c>
    </row>
    <row r="249" spans="1:12" ht="45">
      <c r="A249" s="100" t="s">
        <v>369</v>
      </c>
      <c r="B249" s="101" t="s">
        <v>7</v>
      </c>
      <c r="C249" s="102" t="s">
        <v>72</v>
      </c>
      <c r="D249" s="125" t="s">
        <v>413</v>
      </c>
      <c r="E249" s="148" t="s">
        <v>371</v>
      </c>
      <c r="F249" s="154"/>
      <c r="G249" s="130" t="s">
        <v>72</v>
      </c>
      <c r="H249" s="97">
        <v>2379014.91</v>
      </c>
      <c r="I249" s="103">
        <v>2007745.27</v>
      </c>
      <c r="J249" s="104">
        <v>371269.64</v>
      </c>
      <c r="K249" s="119" t="str">
        <f t="shared" si="4"/>
        <v>00005020730100000000</v>
      </c>
      <c r="L249" s="107" t="s">
        <v>416</v>
      </c>
    </row>
    <row r="250" spans="1:12" ht="101.25">
      <c r="A250" s="100" t="s">
        <v>417</v>
      </c>
      <c r="B250" s="101" t="s">
        <v>7</v>
      </c>
      <c r="C250" s="102" t="s">
        <v>72</v>
      </c>
      <c r="D250" s="125" t="s">
        <v>413</v>
      </c>
      <c r="E250" s="148" t="s">
        <v>419</v>
      </c>
      <c r="F250" s="154"/>
      <c r="G250" s="130" t="s">
        <v>72</v>
      </c>
      <c r="H250" s="97">
        <v>731435</v>
      </c>
      <c r="I250" s="103">
        <v>731435</v>
      </c>
      <c r="J250" s="104">
        <v>0</v>
      </c>
      <c r="K250" s="119" t="str">
        <f t="shared" si="4"/>
        <v>00005020730172370000</v>
      </c>
      <c r="L250" s="107" t="s">
        <v>418</v>
      </c>
    </row>
    <row r="251" spans="1:12">
      <c r="A251" s="100" t="s">
        <v>144</v>
      </c>
      <c r="B251" s="101" t="s">
        <v>7</v>
      </c>
      <c r="C251" s="102" t="s">
        <v>72</v>
      </c>
      <c r="D251" s="125" t="s">
        <v>413</v>
      </c>
      <c r="E251" s="148" t="s">
        <v>419</v>
      </c>
      <c r="F251" s="154"/>
      <c r="G251" s="130" t="s">
        <v>8</v>
      </c>
      <c r="H251" s="97">
        <v>731435</v>
      </c>
      <c r="I251" s="103">
        <v>731435</v>
      </c>
      <c r="J251" s="104">
        <v>0</v>
      </c>
      <c r="K251" s="119" t="str">
        <f t="shared" si="4"/>
        <v>00005020730172370500</v>
      </c>
      <c r="L251" s="107" t="s">
        <v>420</v>
      </c>
    </row>
    <row r="252" spans="1:12" s="85" customFormat="1">
      <c r="A252" s="80" t="s">
        <v>146</v>
      </c>
      <c r="B252" s="79" t="s">
        <v>7</v>
      </c>
      <c r="C252" s="122" t="s">
        <v>72</v>
      </c>
      <c r="D252" s="126" t="s">
        <v>413</v>
      </c>
      <c r="E252" s="151" t="s">
        <v>419</v>
      </c>
      <c r="F252" s="155"/>
      <c r="G252" s="123" t="s">
        <v>147</v>
      </c>
      <c r="H252" s="81">
        <v>731435</v>
      </c>
      <c r="I252" s="82">
        <v>731435</v>
      </c>
      <c r="J252" s="83">
        <f>IF(IF(H252="",0,H252)=0,0,(IF(H252&gt;0,IF(I252&gt;H252,0,H252-I252),IF(I252&gt;H252,H252-I252,0))))</f>
        <v>0</v>
      </c>
      <c r="K252" s="119" t="str">
        <f t="shared" si="4"/>
        <v>00005020730172370540</v>
      </c>
      <c r="L252" s="84" t="str">
        <f>C252 &amp; D252 &amp;E252 &amp; F252 &amp; G252</f>
        <v>00005020730172370540</v>
      </c>
    </row>
    <row r="253" spans="1:12" ht="45">
      <c r="A253" s="100" t="s">
        <v>372</v>
      </c>
      <c r="B253" s="101" t="s">
        <v>7</v>
      </c>
      <c r="C253" s="102" t="s">
        <v>72</v>
      </c>
      <c r="D253" s="125" t="s">
        <v>413</v>
      </c>
      <c r="E253" s="148" t="s">
        <v>374</v>
      </c>
      <c r="F253" s="154"/>
      <c r="G253" s="130" t="s">
        <v>72</v>
      </c>
      <c r="H253" s="97">
        <v>916144.91</v>
      </c>
      <c r="I253" s="103">
        <v>544875.27</v>
      </c>
      <c r="J253" s="104">
        <v>371269.64</v>
      </c>
      <c r="K253" s="119" t="str">
        <f t="shared" si="4"/>
        <v>00005020730199990000</v>
      </c>
      <c r="L253" s="107" t="s">
        <v>421</v>
      </c>
    </row>
    <row r="254" spans="1:12" ht="22.5">
      <c r="A254" s="100" t="s">
        <v>128</v>
      </c>
      <c r="B254" s="101" t="s">
        <v>7</v>
      </c>
      <c r="C254" s="102" t="s">
        <v>72</v>
      </c>
      <c r="D254" s="125" t="s">
        <v>413</v>
      </c>
      <c r="E254" s="148" t="s">
        <v>374</v>
      </c>
      <c r="F254" s="154"/>
      <c r="G254" s="130" t="s">
        <v>7</v>
      </c>
      <c r="H254" s="97">
        <v>566745.91</v>
      </c>
      <c r="I254" s="103">
        <v>195476.27</v>
      </c>
      <c r="J254" s="104">
        <v>371269.64</v>
      </c>
      <c r="K254" s="119" t="str">
        <f t="shared" si="4"/>
        <v>00005020730199990200</v>
      </c>
      <c r="L254" s="107" t="s">
        <v>422</v>
      </c>
    </row>
    <row r="255" spans="1:12" ht="22.5">
      <c r="A255" s="100" t="s">
        <v>130</v>
      </c>
      <c r="B255" s="101" t="s">
        <v>7</v>
      </c>
      <c r="C255" s="102" t="s">
        <v>72</v>
      </c>
      <c r="D255" s="125" t="s">
        <v>413</v>
      </c>
      <c r="E255" s="148" t="s">
        <v>374</v>
      </c>
      <c r="F255" s="154"/>
      <c r="G255" s="130" t="s">
        <v>132</v>
      </c>
      <c r="H255" s="97">
        <v>566745.91</v>
      </c>
      <c r="I255" s="103">
        <v>195476.27</v>
      </c>
      <c r="J255" s="104">
        <v>371269.64</v>
      </c>
      <c r="K255" s="119" t="str">
        <f t="shared" si="4"/>
        <v>00005020730199990240</v>
      </c>
      <c r="L255" s="107" t="s">
        <v>423</v>
      </c>
    </row>
    <row r="256" spans="1:12" s="85" customFormat="1">
      <c r="A256" s="80" t="s">
        <v>174</v>
      </c>
      <c r="B256" s="79" t="s">
        <v>7</v>
      </c>
      <c r="C256" s="122" t="s">
        <v>72</v>
      </c>
      <c r="D256" s="126" t="s">
        <v>413</v>
      </c>
      <c r="E256" s="151" t="s">
        <v>374</v>
      </c>
      <c r="F256" s="155"/>
      <c r="G256" s="123" t="s">
        <v>175</v>
      </c>
      <c r="H256" s="81">
        <v>566745.91</v>
      </c>
      <c r="I256" s="82">
        <v>195476.27</v>
      </c>
      <c r="J256" s="83">
        <f>IF(IF(H256="",0,H256)=0,0,(IF(H256&gt;0,IF(I256&gt;H256,0,H256-I256),IF(I256&gt;H256,H256-I256,0))))</f>
        <v>371269.64</v>
      </c>
      <c r="K256" s="119" t="str">
        <f t="shared" si="4"/>
        <v>00005020730199990244</v>
      </c>
      <c r="L256" s="84" t="str">
        <f>C256 &amp; D256 &amp;E256 &amp; F256 &amp; G256</f>
        <v>00005020730199990244</v>
      </c>
    </row>
    <row r="257" spans="1:12">
      <c r="A257" s="100" t="s">
        <v>144</v>
      </c>
      <c r="B257" s="101" t="s">
        <v>7</v>
      </c>
      <c r="C257" s="102" t="s">
        <v>72</v>
      </c>
      <c r="D257" s="125" t="s">
        <v>413</v>
      </c>
      <c r="E257" s="148" t="s">
        <v>374</v>
      </c>
      <c r="F257" s="154"/>
      <c r="G257" s="130" t="s">
        <v>8</v>
      </c>
      <c r="H257" s="97">
        <v>349399</v>
      </c>
      <c r="I257" s="103">
        <v>349399</v>
      </c>
      <c r="J257" s="104">
        <v>0</v>
      </c>
      <c r="K257" s="119" t="str">
        <f t="shared" si="4"/>
        <v>00005020730199990500</v>
      </c>
      <c r="L257" s="107" t="s">
        <v>424</v>
      </c>
    </row>
    <row r="258" spans="1:12" s="85" customFormat="1">
      <c r="A258" s="80" t="s">
        <v>146</v>
      </c>
      <c r="B258" s="79" t="s">
        <v>7</v>
      </c>
      <c r="C258" s="122" t="s">
        <v>72</v>
      </c>
      <c r="D258" s="126" t="s">
        <v>413</v>
      </c>
      <c r="E258" s="151" t="s">
        <v>374</v>
      </c>
      <c r="F258" s="155"/>
      <c r="G258" s="123" t="s">
        <v>147</v>
      </c>
      <c r="H258" s="81">
        <v>349399</v>
      </c>
      <c r="I258" s="82">
        <v>349399</v>
      </c>
      <c r="J258" s="83">
        <f>IF(IF(H258="",0,H258)=0,0,(IF(H258&gt;0,IF(I258&gt;H258,0,H258-I258),IF(I258&gt;H258,H258-I258,0))))</f>
        <v>0</v>
      </c>
      <c r="K258" s="119" t="str">
        <f t="shared" si="4"/>
        <v>00005020730199990540</v>
      </c>
      <c r="L258" s="84" t="str">
        <f>C258 &amp; D258 &amp;E258 &amp; F258 &amp; G258</f>
        <v>00005020730199990540</v>
      </c>
    </row>
    <row r="259" spans="1:12" ht="33.75">
      <c r="A259" s="100" t="s">
        <v>425</v>
      </c>
      <c r="B259" s="101" t="s">
        <v>7</v>
      </c>
      <c r="C259" s="102" t="s">
        <v>72</v>
      </c>
      <c r="D259" s="125" t="s">
        <v>413</v>
      </c>
      <c r="E259" s="148" t="s">
        <v>427</v>
      </c>
      <c r="F259" s="154"/>
      <c r="G259" s="130" t="s">
        <v>72</v>
      </c>
      <c r="H259" s="97">
        <v>731435</v>
      </c>
      <c r="I259" s="103">
        <v>731435</v>
      </c>
      <c r="J259" s="104">
        <v>0</v>
      </c>
      <c r="K259" s="119" t="str">
        <f t="shared" si="4"/>
        <v>000050207301S2370000</v>
      </c>
      <c r="L259" s="107" t="s">
        <v>426</v>
      </c>
    </row>
    <row r="260" spans="1:12">
      <c r="A260" s="100" t="s">
        <v>144</v>
      </c>
      <c r="B260" s="101" t="s">
        <v>7</v>
      </c>
      <c r="C260" s="102" t="s">
        <v>72</v>
      </c>
      <c r="D260" s="125" t="s">
        <v>413</v>
      </c>
      <c r="E260" s="148" t="s">
        <v>427</v>
      </c>
      <c r="F260" s="154"/>
      <c r="G260" s="130" t="s">
        <v>8</v>
      </c>
      <c r="H260" s="97">
        <v>731435</v>
      </c>
      <c r="I260" s="103">
        <v>731435</v>
      </c>
      <c r="J260" s="104">
        <v>0</v>
      </c>
      <c r="K260" s="119" t="str">
        <f t="shared" si="4"/>
        <v>000050207301S2370500</v>
      </c>
      <c r="L260" s="107" t="s">
        <v>428</v>
      </c>
    </row>
    <row r="261" spans="1:12" s="85" customFormat="1">
      <c r="A261" s="80" t="s">
        <v>146</v>
      </c>
      <c r="B261" s="79" t="s">
        <v>7</v>
      </c>
      <c r="C261" s="122" t="s">
        <v>72</v>
      </c>
      <c r="D261" s="126" t="s">
        <v>413</v>
      </c>
      <c r="E261" s="151" t="s">
        <v>427</v>
      </c>
      <c r="F261" s="155"/>
      <c r="G261" s="123" t="s">
        <v>147</v>
      </c>
      <c r="H261" s="81">
        <v>731435</v>
      </c>
      <c r="I261" s="82">
        <v>731435</v>
      </c>
      <c r="J261" s="83">
        <f>IF(IF(H261="",0,H261)=0,0,(IF(H261&gt;0,IF(I261&gt;H261,0,H261-I261),IF(I261&gt;H261,H261-I261,0))))</f>
        <v>0</v>
      </c>
      <c r="K261" s="119" t="str">
        <f t="shared" si="4"/>
        <v>000050207301S2370540</v>
      </c>
      <c r="L261" s="84" t="str">
        <f>C261 &amp; D261 &amp;E261 &amp; F261 &amp; G261</f>
        <v>000050207301S2370540</v>
      </c>
    </row>
    <row r="262" spans="1:12">
      <c r="A262" s="100" t="s">
        <v>429</v>
      </c>
      <c r="B262" s="101" t="s">
        <v>7</v>
      </c>
      <c r="C262" s="102" t="s">
        <v>72</v>
      </c>
      <c r="D262" s="125" t="s">
        <v>431</v>
      </c>
      <c r="E262" s="148" t="s">
        <v>117</v>
      </c>
      <c r="F262" s="154"/>
      <c r="G262" s="130" t="s">
        <v>72</v>
      </c>
      <c r="H262" s="97">
        <v>25880725.800000001</v>
      </c>
      <c r="I262" s="103">
        <v>14119861.720000001</v>
      </c>
      <c r="J262" s="104">
        <v>11760864.08</v>
      </c>
      <c r="K262" s="119" t="str">
        <f t="shared" si="4"/>
        <v>00005030000000000000</v>
      </c>
      <c r="L262" s="107" t="s">
        <v>430</v>
      </c>
    </row>
    <row r="263" spans="1:12" ht="67.5">
      <c r="A263" s="100" t="s">
        <v>231</v>
      </c>
      <c r="B263" s="101" t="s">
        <v>7</v>
      </c>
      <c r="C263" s="102" t="s">
        <v>72</v>
      </c>
      <c r="D263" s="125" t="s">
        <v>431</v>
      </c>
      <c r="E263" s="148" t="s">
        <v>233</v>
      </c>
      <c r="F263" s="154"/>
      <c r="G263" s="130" t="s">
        <v>72</v>
      </c>
      <c r="H263" s="97">
        <v>16308</v>
      </c>
      <c r="I263" s="103">
        <v>0</v>
      </c>
      <c r="J263" s="104">
        <v>16308</v>
      </c>
      <c r="K263" s="119" t="str">
        <f t="shared" si="4"/>
        <v>00005030500000000000</v>
      </c>
      <c r="L263" s="107" t="s">
        <v>432</v>
      </c>
    </row>
    <row r="264" spans="1:12" ht="45">
      <c r="A264" s="100" t="s">
        <v>433</v>
      </c>
      <c r="B264" s="101" t="s">
        <v>7</v>
      </c>
      <c r="C264" s="102" t="s">
        <v>72</v>
      </c>
      <c r="D264" s="125" t="s">
        <v>431</v>
      </c>
      <c r="E264" s="148" t="s">
        <v>435</v>
      </c>
      <c r="F264" s="154"/>
      <c r="G264" s="130" t="s">
        <v>72</v>
      </c>
      <c r="H264" s="97">
        <v>16308</v>
      </c>
      <c r="I264" s="103">
        <v>0</v>
      </c>
      <c r="J264" s="104">
        <v>16308</v>
      </c>
      <c r="K264" s="119" t="str">
        <f t="shared" si="4"/>
        <v>00005030520199990000</v>
      </c>
      <c r="L264" s="107" t="s">
        <v>434</v>
      </c>
    </row>
    <row r="265" spans="1:12" ht="22.5">
      <c r="A265" s="100" t="s">
        <v>128</v>
      </c>
      <c r="B265" s="101" t="s">
        <v>7</v>
      </c>
      <c r="C265" s="102" t="s">
        <v>72</v>
      </c>
      <c r="D265" s="125" t="s">
        <v>431</v>
      </c>
      <c r="E265" s="148" t="s">
        <v>435</v>
      </c>
      <c r="F265" s="154"/>
      <c r="G265" s="130" t="s">
        <v>7</v>
      </c>
      <c r="H265" s="97">
        <v>16308</v>
      </c>
      <c r="I265" s="103">
        <v>0</v>
      </c>
      <c r="J265" s="104">
        <v>16308</v>
      </c>
      <c r="K265" s="119" t="str">
        <f t="shared" si="4"/>
        <v>00005030520199990200</v>
      </c>
      <c r="L265" s="107" t="s">
        <v>436</v>
      </c>
    </row>
    <row r="266" spans="1:12" ht="22.5">
      <c r="A266" s="100" t="s">
        <v>130</v>
      </c>
      <c r="B266" s="101" t="s">
        <v>7</v>
      </c>
      <c r="C266" s="102" t="s">
        <v>72</v>
      </c>
      <c r="D266" s="125" t="s">
        <v>431</v>
      </c>
      <c r="E266" s="148" t="s">
        <v>435</v>
      </c>
      <c r="F266" s="154"/>
      <c r="G266" s="130" t="s">
        <v>132</v>
      </c>
      <c r="H266" s="97">
        <v>16308</v>
      </c>
      <c r="I266" s="103">
        <v>0</v>
      </c>
      <c r="J266" s="104">
        <v>16308</v>
      </c>
      <c r="K266" s="119" t="str">
        <f t="shared" si="4"/>
        <v>00005030520199990240</v>
      </c>
      <c r="L266" s="107" t="s">
        <v>437</v>
      </c>
    </row>
    <row r="267" spans="1:12" s="85" customFormat="1">
      <c r="A267" s="80" t="s">
        <v>174</v>
      </c>
      <c r="B267" s="79" t="s">
        <v>7</v>
      </c>
      <c r="C267" s="122" t="s">
        <v>72</v>
      </c>
      <c r="D267" s="126" t="s">
        <v>431</v>
      </c>
      <c r="E267" s="151" t="s">
        <v>435</v>
      </c>
      <c r="F267" s="155"/>
      <c r="G267" s="123" t="s">
        <v>175</v>
      </c>
      <c r="H267" s="81">
        <v>16308</v>
      </c>
      <c r="I267" s="82">
        <v>0</v>
      </c>
      <c r="J267" s="83">
        <f>IF(IF(H267="",0,H267)=0,0,(IF(H267&gt;0,IF(I267&gt;H267,0,H267-I267),IF(I267&gt;H267,H267-I267,0))))</f>
        <v>16308</v>
      </c>
      <c r="K267" s="119" t="str">
        <f t="shared" si="4"/>
        <v>00005030520199990244</v>
      </c>
      <c r="L267" s="84" t="str">
        <f>C267 &amp; D267 &amp;E267 &amp; F267 &amp; G267</f>
        <v>00005030520199990244</v>
      </c>
    </row>
    <row r="268" spans="1:12" ht="33.75">
      <c r="A268" s="100" t="s">
        <v>285</v>
      </c>
      <c r="B268" s="101" t="s">
        <v>7</v>
      </c>
      <c r="C268" s="102" t="s">
        <v>72</v>
      </c>
      <c r="D268" s="125" t="s">
        <v>431</v>
      </c>
      <c r="E268" s="148" t="s">
        <v>287</v>
      </c>
      <c r="F268" s="154"/>
      <c r="G268" s="130" t="s">
        <v>72</v>
      </c>
      <c r="H268" s="97">
        <v>20443318.800000001</v>
      </c>
      <c r="I268" s="103">
        <v>12570560.880000001</v>
      </c>
      <c r="J268" s="104">
        <v>7872757.9199999999</v>
      </c>
      <c r="K268" s="119" t="str">
        <f t="shared" si="4"/>
        <v>00005030600000000000</v>
      </c>
      <c r="L268" s="107" t="s">
        <v>438</v>
      </c>
    </row>
    <row r="269" spans="1:12" ht="45">
      <c r="A269" s="100" t="s">
        <v>439</v>
      </c>
      <c r="B269" s="101" t="s">
        <v>7</v>
      </c>
      <c r="C269" s="102" t="s">
        <v>72</v>
      </c>
      <c r="D269" s="125" t="s">
        <v>431</v>
      </c>
      <c r="E269" s="148" t="s">
        <v>441</v>
      </c>
      <c r="F269" s="154"/>
      <c r="G269" s="130" t="s">
        <v>72</v>
      </c>
      <c r="H269" s="97">
        <v>12178300</v>
      </c>
      <c r="I269" s="103">
        <v>7275449.2000000002</v>
      </c>
      <c r="J269" s="104">
        <v>4902850.8</v>
      </c>
      <c r="K269" s="119" t="str">
        <f t="shared" si="4"/>
        <v>00005030610100000000</v>
      </c>
      <c r="L269" s="107" t="s">
        <v>440</v>
      </c>
    </row>
    <row r="270" spans="1:12" ht="22.5">
      <c r="A270" s="100" t="s">
        <v>442</v>
      </c>
      <c r="B270" s="101" t="s">
        <v>7</v>
      </c>
      <c r="C270" s="102" t="s">
        <v>72</v>
      </c>
      <c r="D270" s="125" t="s">
        <v>431</v>
      </c>
      <c r="E270" s="148" t="s">
        <v>444</v>
      </c>
      <c r="F270" s="154"/>
      <c r="G270" s="130" t="s">
        <v>72</v>
      </c>
      <c r="H270" s="97">
        <v>9678300</v>
      </c>
      <c r="I270" s="103">
        <v>5818581.7800000003</v>
      </c>
      <c r="J270" s="104">
        <v>3859718.22</v>
      </c>
      <c r="K270" s="119" t="str">
        <f t="shared" si="4"/>
        <v>00005030610110060000</v>
      </c>
      <c r="L270" s="107" t="s">
        <v>443</v>
      </c>
    </row>
    <row r="271" spans="1:12" ht="22.5">
      <c r="A271" s="100" t="s">
        <v>128</v>
      </c>
      <c r="B271" s="101" t="s">
        <v>7</v>
      </c>
      <c r="C271" s="102" t="s">
        <v>72</v>
      </c>
      <c r="D271" s="125" t="s">
        <v>431</v>
      </c>
      <c r="E271" s="148" t="s">
        <v>444</v>
      </c>
      <c r="F271" s="154"/>
      <c r="G271" s="130" t="s">
        <v>7</v>
      </c>
      <c r="H271" s="97">
        <v>9678300</v>
      </c>
      <c r="I271" s="103">
        <v>5818581.7800000003</v>
      </c>
      <c r="J271" s="104">
        <v>3859718.22</v>
      </c>
      <c r="K271" s="119" t="str">
        <f t="shared" si="4"/>
        <v>00005030610110060200</v>
      </c>
      <c r="L271" s="107" t="s">
        <v>445</v>
      </c>
    </row>
    <row r="272" spans="1:12" ht="22.5">
      <c r="A272" s="100" t="s">
        <v>130</v>
      </c>
      <c r="B272" s="101" t="s">
        <v>7</v>
      </c>
      <c r="C272" s="102" t="s">
        <v>72</v>
      </c>
      <c r="D272" s="125" t="s">
        <v>431</v>
      </c>
      <c r="E272" s="148" t="s">
        <v>444</v>
      </c>
      <c r="F272" s="154"/>
      <c r="G272" s="130" t="s">
        <v>132</v>
      </c>
      <c r="H272" s="97">
        <v>9678300</v>
      </c>
      <c r="I272" s="103">
        <v>5818581.7800000003</v>
      </c>
      <c r="J272" s="104">
        <v>3859718.22</v>
      </c>
      <c r="K272" s="119" t="str">
        <f t="shared" si="4"/>
        <v>00005030610110060240</v>
      </c>
      <c r="L272" s="107" t="s">
        <v>446</v>
      </c>
    </row>
    <row r="273" spans="1:12" s="85" customFormat="1">
      <c r="A273" s="80" t="s">
        <v>174</v>
      </c>
      <c r="B273" s="79" t="s">
        <v>7</v>
      </c>
      <c r="C273" s="122" t="s">
        <v>72</v>
      </c>
      <c r="D273" s="126" t="s">
        <v>431</v>
      </c>
      <c r="E273" s="151" t="s">
        <v>444</v>
      </c>
      <c r="F273" s="155"/>
      <c r="G273" s="123" t="s">
        <v>175</v>
      </c>
      <c r="H273" s="81">
        <v>9678300</v>
      </c>
      <c r="I273" s="82">
        <v>5818581.7800000003</v>
      </c>
      <c r="J273" s="83">
        <f>IF(IF(H273="",0,H273)=0,0,(IF(H273&gt;0,IF(I273&gt;H273,0,H273-I273),IF(I273&gt;H273,H273-I273,0))))</f>
        <v>3859718.22</v>
      </c>
      <c r="K273" s="119" t="str">
        <f t="shared" si="4"/>
        <v>00005030610110060244</v>
      </c>
      <c r="L273" s="84" t="str">
        <f>C273 &amp; D273 &amp;E273 &amp; F273 &amp; G273</f>
        <v>00005030610110060244</v>
      </c>
    </row>
    <row r="274" spans="1:12" ht="22.5">
      <c r="A274" s="100" t="s">
        <v>447</v>
      </c>
      <c r="B274" s="101" t="s">
        <v>7</v>
      </c>
      <c r="C274" s="102" t="s">
        <v>72</v>
      </c>
      <c r="D274" s="125" t="s">
        <v>431</v>
      </c>
      <c r="E274" s="148" t="s">
        <v>449</v>
      </c>
      <c r="F274" s="154"/>
      <c r="G274" s="130" t="s">
        <v>72</v>
      </c>
      <c r="H274" s="97">
        <v>2500000</v>
      </c>
      <c r="I274" s="103">
        <v>1456867.42</v>
      </c>
      <c r="J274" s="104">
        <v>1043132.58</v>
      </c>
      <c r="K274" s="119" t="str">
        <f t="shared" si="4"/>
        <v>00005030610110210000</v>
      </c>
      <c r="L274" s="107" t="s">
        <v>448</v>
      </c>
    </row>
    <row r="275" spans="1:12" ht="22.5">
      <c r="A275" s="100" t="s">
        <v>128</v>
      </c>
      <c r="B275" s="101" t="s">
        <v>7</v>
      </c>
      <c r="C275" s="102" t="s">
        <v>72</v>
      </c>
      <c r="D275" s="125" t="s">
        <v>431</v>
      </c>
      <c r="E275" s="148" t="s">
        <v>449</v>
      </c>
      <c r="F275" s="154"/>
      <c r="G275" s="130" t="s">
        <v>7</v>
      </c>
      <c r="H275" s="97">
        <v>2500000</v>
      </c>
      <c r="I275" s="103">
        <v>1456867.42</v>
      </c>
      <c r="J275" s="104">
        <v>1043132.58</v>
      </c>
      <c r="K275" s="119" t="str">
        <f t="shared" si="4"/>
        <v>00005030610110210200</v>
      </c>
      <c r="L275" s="107" t="s">
        <v>450</v>
      </c>
    </row>
    <row r="276" spans="1:12" ht="22.5">
      <c r="A276" s="100" t="s">
        <v>130</v>
      </c>
      <c r="B276" s="101" t="s">
        <v>7</v>
      </c>
      <c r="C276" s="102" t="s">
        <v>72</v>
      </c>
      <c r="D276" s="125" t="s">
        <v>431</v>
      </c>
      <c r="E276" s="148" t="s">
        <v>449</v>
      </c>
      <c r="F276" s="154"/>
      <c r="G276" s="130" t="s">
        <v>132</v>
      </c>
      <c r="H276" s="97">
        <v>2500000</v>
      </c>
      <c r="I276" s="103">
        <v>1456867.42</v>
      </c>
      <c r="J276" s="104">
        <v>1043132.58</v>
      </c>
      <c r="K276" s="119" t="str">
        <f t="shared" si="4"/>
        <v>00005030610110210240</v>
      </c>
      <c r="L276" s="107" t="s">
        <v>451</v>
      </c>
    </row>
    <row r="277" spans="1:12" s="85" customFormat="1">
      <c r="A277" s="80" t="s">
        <v>174</v>
      </c>
      <c r="B277" s="79" t="s">
        <v>7</v>
      </c>
      <c r="C277" s="122" t="s">
        <v>72</v>
      </c>
      <c r="D277" s="126" t="s">
        <v>431</v>
      </c>
      <c r="E277" s="151" t="s">
        <v>449</v>
      </c>
      <c r="F277" s="155"/>
      <c r="G277" s="123" t="s">
        <v>175</v>
      </c>
      <c r="H277" s="81">
        <v>2500000</v>
      </c>
      <c r="I277" s="82">
        <v>1456867.42</v>
      </c>
      <c r="J277" s="83">
        <f>IF(IF(H277="",0,H277)=0,0,(IF(H277&gt;0,IF(I277&gt;H277,0,H277-I277),IF(I277&gt;H277,H277-I277,0))))</f>
        <v>1043132.58</v>
      </c>
      <c r="K277" s="119" t="str">
        <f t="shared" si="4"/>
        <v>00005030610110210244</v>
      </c>
      <c r="L277" s="84" t="str">
        <f>C277 &amp; D277 &amp;E277 &amp; F277 &amp; G277</f>
        <v>00005030610110210244</v>
      </c>
    </row>
    <row r="278" spans="1:12" ht="33.75">
      <c r="A278" s="100" t="s">
        <v>452</v>
      </c>
      <c r="B278" s="101" t="s">
        <v>7</v>
      </c>
      <c r="C278" s="102" t="s">
        <v>72</v>
      </c>
      <c r="D278" s="125" t="s">
        <v>431</v>
      </c>
      <c r="E278" s="148" t="s">
        <v>454</v>
      </c>
      <c r="F278" s="154"/>
      <c r="G278" s="130" t="s">
        <v>72</v>
      </c>
      <c r="H278" s="97">
        <v>915677.98</v>
      </c>
      <c r="I278" s="103">
        <v>579419.14</v>
      </c>
      <c r="J278" s="104">
        <v>336258.84</v>
      </c>
      <c r="K278" s="119" t="str">
        <f t="shared" ref="K278:K346" si="5">C278 &amp; D278 &amp;E278 &amp; F278 &amp; G278</f>
        <v>00005030620100000000</v>
      </c>
      <c r="L278" s="107" t="s">
        <v>453</v>
      </c>
    </row>
    <row r="279" spans="1:12" ht="45">
      <c r="A279" s="100" t="s">
        <v>455</v>
      </c>
      <c r="B279" s="101" t="s">
        <v>7</v>
      </c>
      <c r="C279" s="102" t="s">
        <v>72</v>
      </c>
      <c r="D279" s="125" t="s">
        <v>431</v>
      </c>
      <c r="E279" s="148" t="s">
        <v>457</v>
      </c>
      <c r="F279" s="154"/>
      <c r="G279" s="130" t="s">
        <v>72</v>
      </c>
      <c r="H279" s="97">
        <v>915677.98</v>
      </c>
      <c r="I279" s="103">
        <v>579419.14</v>
      </c>
      <c r="J279" s="104">
        <v>336258.84</v>
      </c>
      <c r="K279" s="119" t="str">
        <f t="shared" si="5"/>
        <v>00005030620199990000</v>
      </c>
      <c r="L279" s="107" t="s">
        <v>456</v>
      </c>
    </row>
    <row r="280" spans="1:12" ht="22.5">
      <c r="A280" s="100" t="s">
        <v>128</v>
      </c>
      <c r="B280" s="101" t="s">
        <v>7</v>
      </c>
      <c r="C280" s="102" t="s">
        <v>72</v>
      </c>
      <c r="D280" s="125" t="s">
        <v>431</v>
      </c>
      <c r="E280" s="148" t="s">
        <v>457</v>
      </c>
      <c r="F280" s="154"/>
      <c r="G280" s="130" t="s">
        <v>7</v>
      </c>
      <c r="H280" s="97">
        <v>500000</v>
      </c>
      <c r="I280" s="103">
        <v>246831</v>
      </c>
      <c r="J280" s="104">
        <v>253169</v>
      </c>
      <c r="K280" s="119" t="str">
        <f t="shared" si="5"/>
        <v>00005030620199990200</v>
      </c>
      <c r="L280" s="107" t="s">
        <v>458</v>
      </c>
    </row>
    <row r="281" spans="1:12" ht="22.5">
      <c r="A281" s="100" t="s">
        <v>130</v>
      </c>
      <c r="B281" s="101" t="s">
        <v>7</v>
      </c>
      <c r="C281" s="102" t="s">
        <v>72</v>
      </c>
      <c r="D281" s="125" t="s">
        <v>431</v>
      </c>
      <c r="E281" s="148" t="s">
        <v>457</v>
      </c>
      <c r="F281" s="154"/>
      <c r="G281" s="130" t="s">
        <v>132</v>
      </c>
      <c r="H281" s="97">
        <v>500000</v>
      </c>
      <c r="I281" s="103">
        <v>246831</v>
      </c>
      <c r="J281" s="104">
        <v>253169</v>
      </c>
      <c r="K281" s="119" t="str">
        <f t="shared" si="5"/>
        <v>00005030620199990240</v>
      </c>
      <c r="L281" s="107" t="s">
        <v>459</v>
      </c>
    </row>
    <row r="282" spans="1:12" s="85" customFormat="1">
      <c r="A282" s="80" t="s">
        <v>174</v>
      </c>
      <c r="B282" s="79" t="s">
        <v>7</v>
      </c>
      <c r="C282" s="122" t="s">
        <v>72</v>
      </c>
      <c r="D282" s="126" t="s">
        <v>431</v>
      </c>
      <c r="E282" s="151" t="s">
        <v>457</v>
      </c>
      <c r="F282" s="155"/>
      <c r="G282" s="123" t="s">
        <v>175</v>
      </c>
      <c r="H282" s="81">
        <v>500000</v>
      </c>
      <c r="I282" s="82">
        <v>246831</v>
      </c>
      <c r="J282" s="83">
        <f>IF(IF(H282="",0,H282)=0,0,(IF(H282&gt;0,IF(I282&gt;H282,0,H282-I282),IF(I282&gt;H282,H282-I282,0))))</f>
        <v>253169</v>
      </c>
      <c r="K282" s="119" t="str">
        <f t="shared" si="5"/>
        <v>00005030620199990244</v>
      </c>
      <c r="L282" s="84" t="str">
        <f>C282 &amp; D282 &amp;E282 &amp; F282 &amp; G282</f>
        <v>00005030620199990244</v>
      </c>
    </row>
    <row r="283" spans="1:12">
      <c r="A283" s="100" t="s">
        <v>158</v>
      </c>
      <c r="B283" s="101" t="s">
        <v>7</v>
      </c>
      <c r="C283" s="102" t="s">
        <v>72</v>
      </c>
      <c r="D283" s="125" t="s">
        <v>431</v>
      </c>
      <c r="E283" s="148" t="s">
        <v>457</v>
      </c>
      <c r="F283" s="154"/>
      <c r="G283" s="130" t="s">
        <v>160</v>
      </c>
      <c r="H283" s="97">
        <v>415677.98</v>
      </c>
      <c r="I283" s="103">
        <v>332588.14</v>
      </c>
      <c r="J283" s="104">
        <v>83089.84</v>
      </c>
      <c r="K283" s="119" t="str">
        <f t="shared" si="5"/>
        <v>00005030620199990800</v>
      </c>
      <c r="L283" s="107" t="s">
        <v>460</v>
      </c>
    </row>
    <row r="284" spans="1:12" ht="45">
      <c r="A284" s="100" t="s">
        <v>378</v>
      </c>
      <c r="B284" s="101" t="s">
        <v>7</v>
      </c>
      <c r="C284" s="102" t="s">
        <v>72</v>
      </c>
      <c r="D284" s="125" t="s">
        <v>431</v>
      </c>
      <c r="E284" s="148" t="s">
        <v>457</v>
      </c>
      <c r="F284" s="154"/>
      <c r="G284" s="130" t="s">
        <v>380</v>
      </c>
      <c r="H284" s="97">
        <v>415677.98</v>
      </c>
      <c r="I284" s="103">
        <v>332588.14</v>
      </c>
      <c r="J284" s="104">
        <v>83089.84</v>
      </c>
      <c r="K284" s="119" t="str">
        <f t="shared" si="5"/>
        <v>00005030620199990810</v>
      </c>
      <c r="L284" s="107" t="s">
        <v>461</v>
      </c>
    </row>
    <row r="285" spans="1:12" s="85" customFormat="1" ht="78.75">
      <c r="A285" s="80" t="s">
        <v>462</v>
      </c>
      <c r="B285" s="79" t="s">
        <v>7</v>
      </c>
      <c r="C285" s="122" t="s">
        <v>72</v>
      </c>
      <c r="D285" s="126" t="s">
        <v>431</v>
      </c>
      <c r="E285" s="151" t="s">
        <v>457</v>
      </c>
      <c r="F285" s="155"/>
      <c r="G285" s="123" t="s">
        <v>463</v>
      </c>
      <c r="H285" s="81">
        <v>415677.98</v>
      </c>
      <c r="I285" s="82">
        <v>332588.14</v>
      </c>
      <c r="J285" s="83">
        <f>IF(IF(H285="",0,H285)=0,0,(IF(H285&gt;0,IF(I285&gt;H285,0,H285-I285),IF(I285&gt;H285,H285-I285,0))))</f>
        <v>83089.84</v>
      </c>
      <c r="K285" s="119" t="str">
        <f t="shared" si="5"/>
        <v>00005030620199990812</v>
      </c>
      <c r="L285" s="84" t="str">
        <f>C285 &amp; D285 &amp;E285 &amp; F285 &amp; G285</f>
        <v>00005030620199990812</v>
      </c>
    </row>
    <row r="286" spans="1:12" ht="45">
      <c r="A286" s="100" t="s">
        <v>464</v>
      </c>
      <c r="B286" s="101" t="s">
        <v>7</v>
      </c>
      <c r="C286" s="102" t="s">
        <v>72</v>
      </c>
      <c r="D286" s="125" t="s">
        <v>431</v>
      </c>
      <c r="E286" s="148" t="s">
        <v>466</v>
      </c>
      <c r="F286" s="154"/>
      <c r="G286" s="130" t="s">
        <v>72</v>
      </c>
      <c r="H286" s="97">
        <v>7349340.8200000003</v>
      </c>
      <c r="I286" s="103">
        <v>4715692.54</v>
      </c>
      <c r="J286" s="104">
        <v>2633648.2799999998</v>
      </c>
      <c r="K286" s="119" t="str">
        <f t="shared" si="5"/>
        <v>00005030640000000000</v>
      </c>
      <c r="L286" s="107" t="s">
        <v>465</v>
      </c>
    </row>
    <row r="287" spans="1:12" ht="78.75">
      <c r="A287" s="100" t="s">
        <v>467</v>
      </c>
      <c r="B287" s="101" t="s">
        <v>7</v>
      </c>
      <c r="C287" s="102" t="s">
        <v>72</v>
      </c>
      <c r="D287" s="125" t="s">
        <v>431</v>
      </c>
      <c r="E287" s="148" t="s">
        <v>469</v>
      </c>
      <c r="F287" s="154"/>
      <c r="G287" s="130" t="s">
        <v>72</v>
      </c>
      <c r="H287" s="97">
        <v>523051.81</v>
      </c>
      <c r="I287" s="103">
        <v>523051.8</v>
      </c>
      <c r="J287" s="104">
        <v>0.01</v>
      </c>
      <c r="K287" s="119" t="str">
        <f t="shared" si="5"/>
        <v>00005030640100000000</v>
      </c>
      <c r="L287" s="107" t="s">
        <v>468</v>
      </c>
    </row>
    <row r="288" spans="1:12" ht="45">
      <c r="A288" s="100" t="s">
        <v>470</v>
      </c>
      <c r="B288" s="101" t="s">
        <v>7</v>
      </c>
      <c r="C288" s="102" t="s">
        <v>72</v>
      </c>
      <c r="D288" s="125" t="s">
        <v>431</v>
      </c>
      <c r="E288" s="148" t="s">
        <v>472</v>
      </c>
      <c r="F288" s="154"/>
      <c r="G288" s="130" t="s">
        <v>72</v>
      </c>
      <c r="H288" s="97">
        <v>523051.81</v>
      </c>
      <c r="I288" s="103">
        <v>523051.8</v>
      </c>
      <c r="J288" s="104">
        <v>0.01</v>
      </c>
      <c r="K288" s="119" t="str">
        <f t="shared" si="5"/>
        <v>00005030640199990000</v>
      </c>
      <c r="L288" s="107" t="s">
        <v>471</v>
      </c>
    </row>
    <row r="289" spans="1:12" ht="22.5">
      <c r="A289" s="100" t="s">
        <v>128</v>
      </c>
      <c r="B289" s="101" t="s">
        <v>7</v>
      </c>
      <c r="C289" s="102" t="s">
        <v>72</v>
      </c>
      <c r="D289" s="125" t="s">
        <v>431</v>
      </c>
      <c r="E289" s="148" t="s">
        <v>472</v>
      </c>
      <c r="F289" s="154"/>
      <c r="G289" s="130" t="s">
        <v>7</v>
      </c>
      <c r="H289" s="97">
        <v>523051.81</v>
      </c>
      <c r="I289" s="103">
        <v>523051.8</v>
      </c>
      <c r="J289" s="104">
        <v>0.01</v>
      </c>
      <c r="K289" s="119" t="str">
        <f t="shared" si="5"/>
        <v>00005030640199990200</v>
      </c>
      <c r="L289" s="107" t="s">
        <v>473</v>
      </c>
    </row>
    <row r="290" spans="1:12" ht="22.5">
      <c r="A290" s="100" t="s">
        <v>130</v>
      </c>
      <c r="B290" s="101" t="s">
        <v>7</v>
      </c>
      <c r="C290" s="102" t="s">
        <v>72</v>
      </c>
      <c r="D290" s="125" t="s">
        <v>431</v>
      </c>
      <c r="E290" s="148" t="s">
        <v>472</v>
      </c>
      <c r="F290" s="154"/>
      <c r="G290" s="130" t="s">
        <v>132</v>
      </c>
      <c r="H290" s="97">
        <v>523051.81</v>
      </c>
      <c r="I290" s="103">
        <v>523051.8</v>
      </c>
      <c r="J290" s="104">
        <v>0.01</v>
      </c>
      <c r="K290" s="119" t="str">
        <f t="shared" si="5"/>
        <v>00005030640199990240</v>
      </c>
      <c r="L290" s="107" t="s">
        <v>474</v>
      </c>
    </row>
    <row r="291" spans="1:12" s="85" customFormat="1">
      <c r="A291" s="80" t="s">
        <v>174</v>
      </c>
      <c r="B291" s="79" t="s">
        <v>7</v>
      </c>
      <c r="C291" s="122" t="s">
        <v>72</v>
      </c>
      <c r="D291" s="126" t="s">
        <v>431</v>
      </c>
      <c r="E291" s="151" t="s">
        <v>472</v>
      </c>
      <c r="F291" s="155"/>
      <c r="G291" s="123" t="s">
        <v>175</v>
      </c>
      <c r="H291" s="81">
        <v>523051.81</v>
      </c>
      <c r="I291" s="82">
        <v>523051.8</v>
      </c>
      <c r="J291" s="83">
        <f>IF(IF(H291="",0,H291)=0,0,(IF(H291&gt;0,IF(I291&gt;H291,0,H291-I291),IF(I291&gt;H291,H291-I291,0))))</f>
        <v>0.01</v>
      </c>
      <c r="K291" s="119" t="str">
        <f t="shared" si="5"/>
        <v>00005030640199990244</v>
      </c>
      <c r="L291" s="84" t="str">
        <f>C291 &amp; D291 &amp;E291 &amp; F291 &amp; G291</f>
        <v>00005030640199990244</v>
      </c>
    </row>
    <row r="292" spans="1:12" ht="45">
      <c r="A292" s="100" t="s">
        <v>475</v>
      </c>
      <c r="B292" s="101" t="s">
        <v>7</v>
      </c>
      <c r="C292" s="102" t="s">
        <v>72</v>
      </c>
      <c r="D292" s="125" t="s">
        <v>431</v>
      </c>
      <c r="E292" s="148" t="s">
        <v>477</v>
      </c>
      <c r="F292" s="154"/>
      <c r="G292" s="130" t="s">
        <v>72</v>
      </c>
      <c r="H292" s="97">
        <v>6527789.0099999998</v>
      </c>
      <c r="I292" s="103">
        <v>3894140.74</v>
      </c>
      <c r="J292" s="104">
        <v>2633648.27</v>
      </c>
      <c r="K292" s="119" t="str">
        <f t="shared" si="5"/>
        <v>00005030640200000000</v>
      </c>
      <c r="L292" s="107" t="s">
        <v>476</v>
      </c>
    </row>
    <row r="293" spans="1:12" ht="45">
      <c r="A293" s="100" t="s">
        <v>478</v>
      </c>
      <c r="B293" s="101" t="s">
        <v>7</v>
      </c>
      <c r="C293" s="102" t="s">
        <v>72</v>
      </c>
      <c r="D293" s="125" t="s">
        <v>431</v>
      </c>
      <c r="E293" s="148" t="s">
        <v>480</v>
      </c>
      <c r="F293" s="154"/>
      <c r="G293" s="130" t="s">
        <v>72</v>
      </c>
      <c r="H293" s="97">
        <v>6527789.0099999998</v>
      </c>
      <c r="I293" s="103">
        <v>3894140.74</v>
      </c>
      <c r="J293" s="104">
        <v>2633648.27</v>
      </c>
      <c r="K293" s="119" t="str">
        <f t="shared" si="5"/>
        <v>00005030640299990000</v>
      </c>
      <c r="L293" s="107" t="s">
        <v>479</v>
      </c>
    </row>
    <row r="294" spans="1:12" ht="22.5">
      <c r="A294" s="100" t="s">
        <v>128</v>
      </c>
      <c r="B294" s="101" t="s">
        <v>7</v>
      </c>
      <c r="C294" s="102" t="s">
        <v>72</v>
      </c>
      <c r="D294" s="125" t="s">
        <v>431</v>
      </c>
      <c r="E294" s="148" t="s">
        <v>480</v>
      </c>
      <c r="F294" s="154"/>
      <c r="G294" s="130" t="s">
        <v>7</v>
      </c>
      <c r="H294" s="97">
        <v>6527789.0099999998</v>
      </c>
      <c r="I294" s="103">
        <v>3894140.74</v>
      </c>
      <c r="J294" s="104">
        <v>2633648.27</v>
      </c>
      <c r="K294" s="119" t="str">
        <f t="shared" si="5"/>
        <v>00005030640299990200</v>
      </c>
      <c r="L294" s="107" t="s">
        <v>481</v>
      </c>
    </row>
    <row r="295" spans="1:12" ht="22.5">
      <c r="A295" s="100" t="s">
        <v>130</v>
      </c>
      <c r="B295" s="101" t="s">
        <v>7</v>
      </c>
      <c r="C295" s="102" t="s">
        <v>72</v>
      </c>
      <c r="D295" s="125" t="s">
        <v>431</v>
      </c>
      <c r="E295" s="148" t="s">
        <v>480</v>
      </c>
      <c r="F295" s="154"/>
      <c r="G295" s="130" t="s">
        <v>132</v>
      </c>
      <c r="H295" s="97">
        <v>6527789.0099999998</v>
      </c>
      <c r="I295" s="103">
        <v>3894140.74</v>
      </c>
      <c r="J295" s="104">
        <v>2633648.27</v>
      </c>
      <c r="K295" s="119" t="str">
        <f t="shared" si="5"/>
        <v>00005030640299990240</v>
      </c>
      <c r="L295" s="107" t="s">
        <v>482</v>
      </c>
    </row>
    <row r="296" spans="1:12" s="85" customFormat="1">
      <c r="A296" s="80" t="s">
        <v>174</v>
      </c>
      <c r="B296" s="79" t="s">
        <v>7</v>
      </c>
      <c r="C296" s="122" t="s">
        <v>72</v>
      </c>
      <c r="D296" s="126" t="s">
        <v>431</v>
      </c>
      <c r="E296" s="151" t="s">
        <v>480</v>
      </c>
      <c r="F296" s="155"/>
      <c r="G296" s="123" t="s">
        <v>175</v>
      </c>
      <c r="H296" s="81">
        <v>6527789.0099999998</v>
      </c>
      <c r="I296" s="82">
        <v>3894140.74</v>
      </c>
      <c r="J296" s="83">
        <f>IF(IF(H296="",0,H296)=0,0,(IF(H296&gt;0,IF(I296&gt;H296,0,H296-I296),IF(I296&gt;H296,H296-I296,0))))</f>
        <v>2633648.27</v>
      </c>
      <c r="K296" s="119" t="str">
        <f t="shared" si="5"/>
        <v>00005030640299990244</v>
      </c>
      <c r="L296" s="84" t="str">
        <f>C296 &amp; D296 &amp;E296 &amp; F296 &amp; G296</f>
        <v>00005030640299990244</v>
      </c>
    </row>
    <row r="297" spans="1:12" ht="33.75">
      <c r="A297" s="100" t="s">
        <v>483</v>
      </c>
      <c r="B297" s="101" t="s">
        <v>7</v>
      </c>
      <c r="C297" s="102" t="s">
        <v>72</v>
      </c>
      <c r="D297" s="125" t="s">
        <v>431</v>
      </c>
      <c r="E297" s="148" t="s">
        <v>485</v>
      </c>
      <c r="F297" s="154"/>
      <c r="G297" s="130" t="s">
        <v>72</v>
      </c>
      <c r="H297" s="97">
        <v>298500</v>
      </c>
      <c r="I297" s="103">
        <v>298500</v>
      </c>
      <c r="J297" s="104">
        <v>0</v>
      </c>
      <c r="K297" s="119" t="str">
        <f t="shared" si="5"/>
        <v>00005030640300000000</v>
      </c>
      <c r="L297" s="107" t="s">
        <v>484</v>
      </c>
    </row>
    <row r="298" spans="1:12" ht="45">
      <c r="A298" s="100" t="s">
        <v>478</v>
      </c>
      <c r="B298" s="101" t="s">
        <v>7</v>
      </c>
      <c r="C298" s="102" t="s">
        <v>72</v>
      </c>
      <c r="D298" s="125" t="s">
        <v>431</v>
      </c>
      <c r="E298" s="148" t="s">
        <v>487</v>
      </c>
      <c r="F298" s="154"/>
      <c r="G298" s="130" t="s">
        <v>72</v>
      </c>
      <c r="H298" s="97">
        <v>298500</v>
      </c>
      <c r="I298" s="103">
        <v>298500</v>
      </c>
      <c r="J298" s="104">
        <v>0</v>
      </c>
      <c r="K298" s="119" t="str">
        <f t="shared" si="5"/>
        <v>00005030640399990000</v>
      </c>
      <c r="L298" s="107" t="s">
        <v>486</v>
      </c>
    </row>
    <row r="299" spans="1:12" ht="22.5">
      <c r="A299" s="100" t="s">
        <v>128</v>
      </c>
      <c r="B299" s="101" t="s">
        <v>7</v>
      </c>
      <c r="C299" s="102" t="s">
        <v>72</v>
      </c>
      <c r="D299" s="125" t="s">
        <v>431</v>
      </c>
      <c r="E299" s="148" t="s">
        <v>487</v>
      </c>
      <c r="F299" s="154"/>
      <c r="G299" s="130" t="s">
        <v>7</v>
      </c>
      <c r="H299" s="97">
        <v>298500</v>
      </c>
      <c r="I299" s="103">
        <v>298500</v>
      </c>
      <c r="J299" s="104">
        <v>0</v>
      </c>
      <c r="K299" s="119" t="str">
        <f t="shared" si="5"/>
        <v>00005030640399990200</v>
      </c>
      <c r="L299" s="107" t="s">
        <v>488</v>
      </c>
    </row>
    <row r="300" spans="1:12" ht="22.5">
      <c r="A300" s="100" t="s">
        <v>130</v>
      </c>
      <c r="B300" s="101" t="s">
        <v>7</v>
      </c>
      <c r="C300" s="102" t="s">
        <v>72</v>
      </c>
      <c r="D300" s="125" t="s">
        <v>431</v>
      </c>
      <c r="E300" s="148" t="s">
        <v>487</v>
      </c>
      <c r="F300" s="154"/>
      <c r="G300" s="130" t="s">
        <v>132</v>
      </c>
      <c r="H300" s="97">
        <v>298500</v>
      </c>
      <c r="I300" s="103">
        <v>298500</v>
      </c>
      <c r="J300" s="104">
        <v>0</v>
      </c>
      <c r="K300" s="119" t="str">
        <f t="shared" si="5"/>
        <v>00005030640399990240</v>
      </c>
      <c r="L300" s="107" t="s">
        <v>489</v>
      </c>
    </row>
    <row r="301" spans="1:12" s="85" customFormat="1">
      <c r="A301" s="80" t="s">
        <v>174</v>
      </c>
      <c r="B301" s="79" t="s">
        <v>7</v>
      </c>
      <c r="C301" s="122" t="s">
        <v>72</v>
      </c>
      <c r="D301" s="126" t="s">
        <v>431</v>
      </c>
      <c r="E301" s="151" t="s">
        <v>487</v>
      </c>
      <c r="F301" s="155"/>
      <c r="G301" s="123" t="s">
        <v>175</v>
      </c>
      <c r="H301" s="81">
        <v>298500</v>
      </c>
      <c r="I301" s="82">
        <v>298500</v>
      </c>
      <c r="J301" s="83">
        <f>IF(IF(H301="",0,H301)=0,0,(IF(H301&gt;0,IF(I301&gt;H301,0,H301-I301),IF(I301&gt;H301,H301-I301,0))))</f>
        <v>0</v>
      </c>
      <c r="K301" s="119" t="str">
        <f t="shared" si="5"/>
        <v>00005030640399990244</v>
      </c>
      <c r="L301" s="84" t="str">
        <f>C301 &amp; D301 &amp;E301 &amp; F301 &amp; G301</f>
        <v>00005030640399990244</v>
      </c>
    </row>
    <row r="302" spans="1:12" ht="33.75">
      <c r="A302" s="100" t="s">
        <v>490</v>
      </c>
      <c r="B302" s="101" t="s">
        <v>7</v>
      </c>
      <c r="C302" s="102" t="s">
        <v>72</v>
      </c>
      <c r="D302" s="125" t="s">
        <v>431</v>
      </c>
      <c r="E302" s="148" t="s">
        <v>492</v>
      </c>
      <c r="F302" s="154"/>
      <c r="G302" s="130" t="s">
        <v>72</v>
      </c>
      <c r="H302" s="97">
        <v>5421099</v>
      </c>
      <c r="I302" s="103">
        <v>1549300.84</v>
      </c>
      <c r="J302" s="104">
        <v>3871798.16</v>
      </c>
      <c r="K302" s="119" t="str">
        <f t="shared" si="5"/>
        <v>00005030800000000000</v>
      </c>
      <c r="L302" s="107" t="s">
        <v>491</v>
      </c>
    </row>
    <row r="303" spans="1:12" ht="33.75">
      <c r="A303" s="100" t="s">
        <v>493</v>
      </c>
      <c r="B303" s="101" t="s">
        <v>7</v>
      </c>
      <c r="C303" s="102" t="s">
        <v>72</v>
      </c>
      <c r="D303" s="125" t="s">
        <v>431</v>
      </c>
      <c r="E303" s="148" t="s">
        <v>495</v>
      </c>
      <c r="F303" s="154"/>
      <c r="G303" s="130" t="s">
        <v>72</v>
      </c>
      <c r="H303" s="97">
        <v>1739741</v>
      </c>
      <c r="I303" s="103">
        <v>1549300.84</v>
      </c>
      <c r="J303" s="104">
        <v>190440.16</v>
      </c>
      <c r="K303" s="119" t="str">
        <f t="shared" si="5"/>
        <v>00005030800100000000</v>
      </c>
      <c r="L303" s="107" t="s">
        <v>494</v>
      </c>
    </row>
    <row r="304" spans="1:12" ht="56.25">
      <c r="A304" s="100" t="s">
        <v>496</v>
      </c>
      <c r="B304" s="101" t="s">
        <v>7</v>
      </c>
      <c r="C304" s="102" t="s">
        <v>72</v>
      </c>
      <c r="D304" s="125" t="s">
        <v>431</v>
      </c>
      <c r="E304" s="148" t="s">
        <v>498</v>
      </c>
      <c r="F304" s="154"/>
      <c r="G304" s="130" t="s">
        <v>72</v>
      </c>
      <c r="H304" s="97">
        <v>1739741</v>
      </c>
      <c r="I304" s="103">
        <v>1549300.84</v>
      </c>
      <c r="J304" s="104">
        <v>190440.16</v>
      </c>
      <c r="K304" s="119" t="str">
        <f t="shared" si="5"/>
        <v>000050308001L5550000</v>
      </c>
      <c r="L304" s="107" t="s">
        <v>497</v>
      </c>
    </row>
    <row r="305" spans="1:12">
      <c r="A305" s="100" t="s">
        <v>144</v>
      </c>
      <c r="B305" s="101" t="s">
        <v>7</v>
      </c>
      <c r="C305" s="102" t="s">
        <v>72</v>
      </c>
      <c r="D305" s="125" t="s">
        <v>431</v>
      </c>
      <c r="E305" s="148" t="s">
        <v>498</v>
      </c>
      <c r="F305" s="154"/>
      <c r="G305" s="130" t="s">
        <v>8</v>
      </c>
      <c r="H305" s="97">
        <v>1739741</v>
      </c>
      <c r="I305" s="103">
        <v>1549300.84</v>
      </c>
      <c r="J305" s="104">
        <v>190440.16</v>
      </c>
      <c r="K305" s="119" t="str">
        <f t="shared" si="5"/>
        <v>000050308001L5550500</v>
      </c>
      <c r="L305" s="107" t="s">
        <v>499</v>
      </c>
    </row>
    <row r="306" spans="1:12" s="85" customFormat="1">
      <c r="A306" s="80" t="s">
        <v>146</v>
      </c>
      <c r="B306" s="79" t="s">
        <v>7</v>
      </c>
      <c r="C306" s="122" t="s">
        <v>72</v>
      </c>
      <c r="D306" s="126" t="s">
        <v>431</v>
      </c>
      <c r="E306" s="151" t="s">
        <v>498</v>
      </c>
      <c r="F306" s="155"/>
      <c r="G306" s="123" t="s">
        <v>147</v>
      </c>
      <c r="H306" s="81">
        <v>1739741</v>
      </c>
      <c r="I306" s="82">
        <v>1549300.84</v>
      </c>
      <c r="J306" s="83">
        <f>IF(IF(H306="",0,H306)=0,0,(IF(H306&gt;0,IF(I306&gt;H306,0,H306-I306),IF(I306&gt;H306,H306-I306,0))))</f>
        <v>190440.16</v>
      </c>
      <c r="K306" s="119" t="str">
        <f t="shared" si="5"/>
        <v>000050308001L5550540</v>
      </c>
      <c r="L306" s="84" t="str">
        <f>C306 &amp; D306 &amp;E306 &amp; F306 &amp; G306</f>
        <v>000050308001L5550540</v>
      </c>
    </row>
    <row r="307" spans="1:12" ht="33.75">
      <c r="A307" s="100" t="s">
        <v>500</v>
      </c>
      <c r="B307" s="101" t="s">
        <v>7</v>
      </c>
      <c r="C307" s="102" t="s">
        <v>72</v>
      </c>
      <c r="D307" s="125" t="s">
        <v>431</v>
      </c>
      <c r="E307" s="148" t="s">
        <v>502</v>
      </c>
      <c r="F307" s="154"/>
      <c r="G307" s="130" t="s">
        <v>72</v>
      </c>
      <c r="H307" s="97">
        <v>3681358</v>
      </c>
      <c r="I307" s="103">
        <v>0</v>
      </c>
      <c r="J307" s="104">
        <v>3681358</v>
      </c>
      <c r="K307" s="119" t="str">
        <f t="shared" si="5"/>
        <v>00005030800300000000</v>
      </c>
      <c r="L307" s="107" t="s">
        <v>501</v>
      </c>
    </row>
    <row r="308" spans="1:12" ht="56.25">
      <c r="A308" s="100" t="s">
        <v>503</v>
      </c>
      <c r="B308" s="101" t="s">
        <v>7</v>
      </c>
      <c r="C308" s="102" t="s">
        <v>72</v>
      </c>
      <c r="D308" s="125" t="s">
        <v>431</v>
      </c>
      <c r="E308" s="148" t="s">
        <v>505</v>
      </c>
      <c r="F308" s="154"/>
      <c r="G308" s="130" t="s">
        <v>72</v>
      </c>
      <c r="H308" s="97">
        <v>3681358</v>
      </c>
      <c r="I308" s="103">
        <v>0</v>
      </c>
      <c r="J308" s="104">
        <v>3681358</v>
      </c>
      <c r="K308" s="119" t="str">
        <f t="shared" si="5"/>
        <v>000050308003L5550000</v>
      </c>
      <c r="L308" s="107" t="s">
        <v>504</v>
      </c>
    </row>
    <row r="309" spans="1:12">
      <c r="A309" s="100" t="s">
        <v>144</v>
      </c>
      <c r="B309" s="101" t="s">
        <v>7</v>
      </c>
      <c r="C309" s="102" t="s">
        <v>72</v>
      </c>
      <c r="D309" s="125" t="s">
        <v>431</v>
      </c>
      <c r="E309" s="148" t="s">
        <v>505</v>
      </c>
      <c r="F309" s="154"/>
      <c r="G309" s="130" t="s">
        <v>8</v>
      </c>
      <c r="H309" s="97">
        <v>3681358</v>
      </c>
      <c r="I309" s="103">
        <v>0</v>
      </c>
      <c r="J309" s="104">
        <v>3681358</v>
      </c>
      <c r="K309" s="119" t="str">
        <f t="shared" si="5"/>
        <v>000050308003L5550500</v>
      </c>
      <c r="L309" s="107" t="s">
        <v>506</v>
      </c>
    </row>
    <row r="310" spans="1:12" s="85" customFormat="1">
      <c r="A310" s="80" t="s">
        <v>146</v>
      </c>
      <c r="B310" s="79" t="s">
        <v>7</v>
      </c>
      <c r="C310" s="122" t="s">
        <v>72</v>
      </c>
      <c r="D310" s="126" t="s">
        <v>431</v>
      </c>
      <c r="E310" s="151" t="s">
        <v>505</v>
      </c>
      <c r="F310" s="155"/>
      <c r="G310" s="123" t="s">
        <v>147</v>
      </c>
      <c r="H310" s="81">
        <v>3681358</v>
      </c>
      <c r="I310" s="82">
        <v>0</v>
      </c>
      <c r="J310" s="83">
        <f>IF(IF(H310="",0,H310)=0,0,(IF(H310&gt;0,IF(I310&gt;H310,0,H310-I310),IF(I310&gt;H310,H310-I310,0))))</f>
        <v>3681358</v>
      </c>
      <c r="K310" s="119" t="str">
        <f t="shared" si="5"/>
        <v>000050308003L5550540</v>
      </c>
      <c r="L310" s="84" t="str">
        <f>C310 &amp; D310 &amp;E310 &amp; F310 &amp; G310</f>
        <v>000050308003L5550540</v>
      </c>
    </row>
    <row r="311" spans="1:12">
      <c r="A311" s="100" t="s">
        <v>507</v>
      </c>
      <c r="B311" s="101" t="s">
        <v>7</v>
      </c>
      <c r="C311" s="102" t="s">
        <v>72</v>
      </c>
      <c r="D311" s="125" t="s">
        <v>509</v>
      </c>
      <c r="E311" s="148" t="s">
        <v>117</v>
      </c>
      <c r="F311" s="154"/>
      <c r="G311" s="130" t="s">
        <v>72</v>
      </c>
      <c r="H311" s="97">
        <v>14000</v>
      </c>
      <c r="I311" s="103">
        <v>0</v>
      </c>
      <c r="J311" s="104">
        <v>14000</v>
      </c>
      <c r="K311" s="119" t="str">
        <f t="shared" si="5"/>
        <v>00007000000000000000</v>
      </c>
      <c r="L311" s="107" t="s">
        <v>508</v>
      </c>
    </row>
    <row r="312" spans="1:12">
      <c r="A312" s="100" t="s">
        <v>510</v>
      </c>
      <c r="B312" s="101" t="s">
        <v>7</v>
      </c>
      <c r="C312" s="102" t="s">
        <v>72</v>
      </c>
      <c r="D312" s="125" t="s">
        <v>512</v>
      </c>
      <c r="E312" s="148" t="s">
        <v>117</v>
      </c>
      <c r="F312" s="154"/>
      <c r="G312" s="130" t="s">
        <v>72</v>
      </c>
      <c r="H312" s="97">
        <v>14000</v>
      </c>
      <c r="I312" s="103">
        <v>0</v>
      </c>
      <c r="J312" s="104">
        <v>14000</v>
      </c>
      <c r="K312" s="119" t="str">
        <f t="shared" si="5"/>
        <v>00007070000000000000</v>
      </c>
      <c r="L312" s="107" t="s">
        <v>511</v>
      </c>
    </row>
    <row r="313" spans="1:12">
      <c r="A313" s="100" t="s">
        <v>135</v>
      </c>
      <c r="B313" s="101" t="s">
        <v>7</v>
      </c>
      <c r="C313" s="102" t="s">
        <v>72</v>
      </c>
      <c r="D313" s="125" t="s">
        <v>512</v>
      </c>
      <c r="E313" s="148" t="s">
        <v>137</v>
      </c>
      <c r="F313" s="154"/>
      <c r="G313" s="130" t="s">
        <v>72</v>
      </c>
      <c r="H313" s="97">
        <v>14000</v>
      </c>
      <c r="I313" s="103">
        <v>0</v>
      </c>
      <c r="J313" s="104">
        <v>14000</v>
      </c>
      <c r="K313" s="119" t="str">
        <f t="shared" si="5"/>
        <v>00007077000000000000</v>
      </c>
      <c r="L313" s="107" t="s">
        <v>513</v>
      </c>
    </row>
    <row r="314" spans="1:12" ht="33.75">
      <c r="A314" s="100" t="s">
        <v>152</v>
      </c>
      <c r="B314" s="101" t="s">
        <v>7</v>
      </c>
      <c r="C314" s="102" t="s">
        <v>72</v>
      </c>
      <c r="D314" s="125" t="s">
        <v>512</v>
      </c>
      <c r="E314" s="148" t="s">
        <v>154</v>
      </c>
      <c r="F314" s="154"/>
      <c r="G314" s="130" t="s">
        <v>72</v>
      </c>
      <c r="H314" s="97">
        <v>14000</v>
      </c>
      <c r="I314" s="103">
        <v>0</v>
      </c>
      <c r="J314" s="104">
        <v>14000</v>
      </c>
      <c r="K314" s="119" t="str">
        <f t="shared" si="5"/>
        <v>00007077200000000000</v>
      </c>
      <c r="L314" s="107" t="s">
        <v>514</v>
      </c>
    </row>
    <row r="315" spans="1:12" ht="22.5">
      <c r="A315" s="100" t="s">
        <v>515</v>
      </c>
      <c r="B315" s="101" t="s">
        <v>7</v>
      </c>
      <c r="C315" s="102" t="s">
        <v>72</v>
      </c>
      <c r="D315" s="125" t="s">
        <v>512</v>
      </c>
      <c r="E315" s="148" t="s">
        <v>517</v>
      </c>
      <c r="F315" s="154"/>
      <c r="G315" s="130" t="s">
        <v>72</v>
      </c>
      <c r="H315" s="97">
        <v>14000</v>
      </c>
      <c r="I315" s="103">
        <v>0</v>
      </c>
      <c r="J315" s="104">
        <v>14000</v>
      </c>
      <c r="K315" s="119" t="str">
        <f t="shared" si="5"/>
        <v>00007077200010010000</v>
      </c>
      <c r="L315" s="107" t="s">
        <v>516</v>
      </c>
    </row>
    <row r="316" spans="1:12">
      <c r="A316" s="100" t="s">
        <v>144</v>
      </c>
      <c r="B316" s="101" t="s">
        <v>7</v>
      </c>
      <c r="C316" s="102" t="s">
        <v>72</v>
      </c>
      <c r="D316" s="125" t="s">
        <v>512</v>
      </c>
      <c r="E316" s="148" t="s">
        <v>517</v>
      </c>
      <c r="F316" s="154"/>
      <c r="G316" s="130" t="s">
        <v>8</v>
      </c>
      <c r="H316" s="97">
        <v>14000</v>
      </c>
      <c r="I316" s="103">
        <v>0</v>
      </c>
      <c r="J316" s="104">
        <v>14000</v>
      </c>
      <c r="K316" s="119" t="str">
        <f t="shared" si="5"/>
        <v>00007077200010010500</v>
      </c>
      <c r="L316" s="107" t="s">
        <v>518</v>
      </c>
    </row>
    <row r="317" spans="1:12" s="85" customFormat="1">
      <c r="A317" s="80" t="s">
        <v>146</v>
      </c>
      <c r="B317" s="79" t="s">
        <v>7</v>
      </c>
      <c r="C317" s="122" t="s">
        <v>72</v>
      </c>
      <c r="D317" s="126" t="s">
        <v>512</v>
      </c>
      <c r="E317" s="151" t="s">
        <v>517</v>
      </c>
      <c r="F317" s="155"/>
      <c r="G317" s="123" t="s">
        <v>147</v>
      </c>
      <c r="H317" s="81">
        <v>14000</v>
      </c>
      <c r="I317" s="82">
        <v>0</v>
      </c>
      <c r="J317" s="83">
        <f>IF(IF(H317="",0,H317)=0,0,(IF(H317&gt;0,IF(I317&gt;H317,0,H317-I317),IF(I317&gt;H317,H317-I317,0))))</f>
        <v>14000</v>
      </c>
      <c r="K317" s="119" t="str">
        <f t="shared" si="5"/>
        <v>00007077200010010540</v>
      </c>
      <c r="L317" s="84" t="str">
        <f>C317 &amp; D317 &amp;E317 &amp; F317 &amp; G317</f>
        <v>00007077200010010540</v>
      </c>
    </row>
    <row r="318" spans="1:12">
      <c r="A318" s="100" t="s">
        <v>519</v>
      </c>
      <c r="B318" s="101" t="s">
        <v>7</v>
      </c>
      <c r="C318" s="102" t="s">
        <v>72</v>
      </c>
      <c r="D318" s="125" t="s">
        <v>521</v>
      </c>
      <c r="E318" s="148" t="s">
        <v>117</v>
      </c>
      <c r="F318" s="154"/>
      <c r="G318" s="130" t="s">
        <v>72</v>
      </c>
      <c r="H318" s="97">
        <v>12000</v>
      </c>
      <c r="I318" s="103">
        <v>12000</v>
      </c>
      <c r="J318" s="104">
        <v>0</v>
      </c>
      <c r="K318" s="119" t="str">
        <f t="shared" si="5"/>
        <v>00008000000000000000</v>
      </c>
      <c r="L318" s="107" t="s">
        <v>520</v>
      </c>
    </row>
    <row r="319" spans="1:12">
      <c r="A319" s="100" t="s">
        <v>522</v>
      </c>
      <c r="B319" s="101" t="s">
        <v>7</v>
      </c>
      <c r="C319" s="102" t="s">
        <v>72</v>
      </c>
      <c r="D319" s="125" t="s">
        <v>524</v>
      </c>
      <c r="E319" s="148" t="s">
        <v>117</v>
      </c>
      <c r="F319" s="154"/>
      <c r="G319" s="130" t="s">
        <v>72</v>
      </c>
      <c r="H319" s="97">
        <v>12000</v>
      </c>
      <c r="I319" s="103">
        <v>12000</v>
      </c>
      <c r="J319" s="104">
        <v>0</v>
      </c>
      <c r="K319" s="119" t="str">
        <f t="shared" si="5"/>
        <v>00008010000000000000</v>
      </c>
      <c r="L319" s="107" t="s">
        <v>523</v>
      </c>
    </row>
    <row r="320" spans="1:12">
      <c r="A320" s="100" t="s">
        <v>135</v>
      </c>
      <c r="B320" s="101" t="s">
        <v>7</v>
      </c>
      <c r="C320" s="102" t="s">
        <v>72</v>
      </c>
      <c r="D320" s="125" t="s">
        <v>524</v>
      </c>
      <c r="E320" s="148" t="s">
        <v>137</v>
      </c>
      <c r="F320" s="154"/>
      <c r="G320" s="130" t="s">
        <v>72</v>
      </c>
      <c r="H320" s="97">
        <v>12000</v>
      </c>
      <c r="I320" s="103">
        <v>12000</v>
      </c>
      <c r="J320" s="104">
        <v>0</v>
      </c>
      <c r="K320" s="119" t="str">
        <f t="shared" si="5"/>
        <v>00008017000000000000</v>
      </c>
      <c r="L320" s="107" t="s">
        <v>525</v>
      </c>
    </row>
    <row r="321" spans="1:12" ht="33.75">
      <c r="A321" s="100" t="s">
        <v>152</v>
      </c>
      <c r="B321" s="101" t="s">
        <v>7</v>
      </c>
      <c r="C321" s="102" t="s">
        <v>72</v>
      </c>
      <c r="D321" s="125" t="s">
        <v>524</v>
      </c>
      <c r="E321" s="148" t="s">
        <v>154</v>
      </c>
      <c r="F321" s="154"/>
      <c r="G321" s="130" t="s">
        <v>72</v>
      </c>
      <c r="H321" s="97">
        <v>12000</v>
      </c>
      <c r="I321" s="103">
        <v>12000</v>
      </c>
      <c r="J321" s="104">
        <v>0</v>
      </c>
      <c r="K321" s="119" t="str">
        <f t="shared" si="5"/>
        <v>00008017200000000000</v>
      </c>
      <c r="L321" s="107" t="s">
        <v>526</v>
      </c>
    </row>
    <row r="322" spans="1:12" ht="22.5">
      <c r="A322" s="100" t="s">
        <v>527</v>
      </c>
      <c r="B322" s="101" t="s">
        <v>7</v>
      </c>
      <c r="C322" s="102" t="s">
        <v>72</v>
      </c>
      <c r="D322" s="125" t="s">
        <v>524</v>
      </c>
      <c r="E322" s="148" t="s">
        <v>529</v>
      </c>
      <c r="F322" s="154"/>
      <c r="G322" s="130" t="s">
        <v>72</v>
      </c>
      <c r="H322" s="97">
        <v>12000</v>
      </c>
      <c r="I322" s="103">
        <v>12000</v>
      </c>
      <c r="J322" s="104">
        <v>0</v>
      </c>
      <c r="K322" s="119" t="str">
        <f t="shared" si="5"/>
        <v>00008017200010020000</v>
      </c>
      <c r="L322" s="107" t="s">
        <v>528</v>
      </c>
    </row>
    <row r="323" spans="1:12">
      <c r="A323" s="100" t="s">
        <v>144</v>
      </c>
      <c r="B323" s="101" t="s">
        <v>7</v>
      </c>
      <c r="C323" s="102" t="s">
        <v>72</v>
      </c>
      <c r="D323" s="125" t="s">
        <v>524</v>
      </c>
      <c r="E323" s="148" t="s">
        <v>529</v>
      </c>
      <c r="F323" s="154"/>
      <c r="G323" s="130" t="s">
        <v>8</v>
      </c>
      <c r="H323" s="97">
        <v>12000</v>
      </c>
      <c r="I323" s="103">
        <v>12000</v>
      </c>
      <c r="J323" s="104">
        <v>0</v>
      </c>
      <c r="K323" s="119" t="str">
        <f t="shared" si="5"/>
        <v>00008017200010020500</v>
      </c>
      <c r="L323" s="107" t="s">
        <v>530</v>
      </c>
    </row>
    <row r="324" spans="1:12" s="85" customFormat="1">
      <c r="A324" s="80" t="s">
        <v>146</v>
      </c>
      <c r="B324" s="79" t="s">
        <v>7</v>
      </c>
      <c r="C324" s="122" t="s">
        <v>72</v>
      </c>
      <c r="D324" s="126" t="s">
        <v>524</v>
      </c>
      <c r="E324" s="151" t="s">
        <v>529</v>
      </c>
      <c r="F324" s="155"/>
      <c r="G324" s="123" t="s">
        <v>147</v>
      </c>
      <c r="H324" s="81">
        <v>12000</v>
      </c>
      <c r="I324" s="82">
        <v>12000</v>
      </c>
      <c r="J324" s="83">
        <f>IF(IF(H324="",0,H324)=0,0,(IF(H324&gt;0,IF(I324&gt;H324,0,H324-I324),IF(I324&gt;H324,H324-I324,0))))</f>
        <v>0</v>
      </c>
      <c r="K324" s="119" t="str">
        <f t="shared" si="5"/>
        <v>00008017200010020540</v>
      </c>
      <c r="L324" s="84" t="str">
        <f>C324 &amp; D324 &amp;E324 &amp; F324 &amp; G324</f>
        <v>00008017200010020540</v>
      </c>
    </row>
    <row r="325" spans="1:12">
      <c r="A325" s="100" t="s">
        <v>531</v>
      </c>
      <c r="B325" s="101" t="s">
        <v>7</v>
      </c>
      <c r="C325" s="102" t="s">
        <v>72</v>
      </c>
      <c r="D325" s="125" t="s">
        <v>533</v>
      </c>
      <c r="E325" s="148" t="s">
        <v>117</v>
      </c>
      <c r="F325" s="154"/>
      <c r="G325" s="130" t="s">
        <v>72</v>
      </c>
      <c r="H325" s="97">
        <v>258000</v>
      </c>
      <c r="I325" s="103">
        <v>199073.12</v>
      </c>
      <c r="J325" s="104">
        <v>58926.879999999997</v>
      </c>
      <c r="K325" s="119" t="str">
        <f t="shared" si="5"/>
        <v>00010000000000000000</v>
      </c>
      <c r="L325" s="107" t="s">
        <v>532</v>
      </c>
    </row>
    <row r="326" spans="1:12">
      <c r="A326" s="100" t="s">
        <v>534</v>
      </c>
      <c r="B326" s="101" t="s">
        <v>7</v>
      </c>
      <c r="C326" s="102" t="s">
        <v>72</v>
      </c>
      <c r="D326" s="125" t="s">
        <v>536</v>
      </c>
      <c r="E326" s="148" t="s">
        <v>117</v>
      </c>
      <c r="F326" s="154"/>
      <c r="G326" s="130" t="s">
        <v>72</v>
      </c>
      <c r="H326" s="97">
        <v>258000</v>
      </c>
      <c r="I326" s="103">
        <v>199073.12</v>
      </c>
      <c r="J326" s="104">
        <v>58926.879999999997</v>
      </c>
      <c r="K326" s="119" t="str">
        <f t="shared" si="5"/>
        <v>00010010000000000000</v>
      </c>
      <c r="L326" s="107" t="s">
        <v>535</v>
      </c>
    </row>
    <row r="327" spans="1:12">
      <c r="A327" s="100" t="s">
        <v>135</v>
      </c>
      <c r="B327" s="101" t="s">
        <v>7</v>
      </c>
      <c r="C327" s="102" t="s">
        <v>72</v>
      </c>
      <c r="D327" s="125" t="s">
        <v>536</v>
      </c>
      <c r="E327" s="148" t="s">
        <v>137</v>
      </c>
      <c r="F327" s="154"/>
      <c r="G327" s="130" t="s">
        <v>72</v>
      </c>
      <c r="H327" s="97">
        <v>258000</v>
      </c>
      <c r="I327" s="103">
        <v>199073.12</v>
      </c>
      <c r="J327" s="104">
        <v>58926.879999999997</v>
      </c>
      <c r="K327" s="119" t="str">
        <f t="shared" si="5"/>
        <v>00010017000000000000</v>
      </c>
      <c r="L327" s="107" t="s">
        <v>537</v>
      </c>
    </row>
    <row r="328" spans="1:12" ht="33.75">
      <c r="A328" s="100" t="s">
        <v>152</v>
      </c>
      <c r="B328" s="101" t="s">
        <v>7</v>
      </c>
      <c r="C328" s="102" t="s">
        <v>72</v>
      </c>
      <c r="D328" s="125" t="s">
        <v>536</v>
      </c>
      <c r="E328" s="148" t="s">
        <v>154</v>
      </c>
      <c r="F328" s="154"/>
      <c r="G328" s="130" t="s">
        <v>72</v>
      </c>
      <c r="H328" s="97">
        <v>258000</v>
      </c>
      <c r="I328" s="103">
        <v>199073.12</v>
      </c>
      <c r="J328" s="104">
        <v>58926.879999999997</v>
      </c>
      <c r="K328" s="119" t="str">
        <f t="shared" si="5"/>
        <v>00010017200000000000</v>
      </c>
      <c r="L328" s="107" t="s">
        <v>538</v>
      </c>
    </row>
    <row r="329" spans="1:12">
      <c r="A329" s="100" t="s">
        <v>539</v>
      </c>
      <c r="B329" s="101" t="s">
        <v>7</v>
      </c>
      <c r="C329" s="102" t="s">
        <v>72</v>
      </c>
      <c r="D329" s="125" t="s">
        <v>536</v>
      </c>
      <c r="E329" s="148" t="s">
        <v>541</v>
      </c>
      <c r="F329" s="154"/>
      <c r="G329" s="130" t="s">
        <v>72</v>
      </c>
      <c r="H329" s="97">
        <v>258000</v>
      </c>
      <c r="I329" s="103">
        <v>199073.12</v>
      </c>
      <c r="J329" s="104">
        <v>58926.879999999997</v>
      </c>
      <c r="K329" s="119" t="str">
        <f t="shared" si="5"/>
        <v>00010017200023050000</v>
      </c>
      <c r="L329" s="107" t="s">
        <v>540</v>
      </c>
    </row>
    <row r="330" spans="1:12">
      <c r="A330" s="100" t="s">
        <v>259</v>
      </c>
      <c r="B330" s="101" t="s">
        <v>7</v>
      </c>
      <c r="C330" s="102" t="s">
        <v>72</v>
      </c>
      <c r="D330" s="125" t="s">
        <v>536</v>
      </c>
      <c r="E330" s="148" t="s">
        <v>541</v>
      </c>
      <c r="F330" s="154"/>
      <c r="G330" s="130" t="s">
        <v>261</v>
      </c>
      <c r="H330" s="97">
        <v>258000</v>
      </c>
      <c r="I330" s="103">
        <v>199073.12</v>
      </c>
      <c r="J330" s="104">
        <v>58926.879999999997</v>
      </c>
      <c r="K330" s="119" t="str">
        <f t="shared" si="5"/>
        <v>00010017200023050300</v>
      </c>
      <c r="L330" s="107" t="s">
        <v>542</v>
      </c>
    </row>
    <row r="331" spans="1:12">
      <c r="A331" s="100" t="s">
        <v>543</v>
      </c>
      <c r="B331" s="101" t="s">
        <v>7</v>
      </c>
      <c r="C331" s="102" t="s">
        <v>72</v>
      </c>
      <c r="D331" s="125" t="s">
        <v>536</v>
      </c>
      <c r="E331" s="148" t="s">
        <v>541</v>
      </c>
      <c r="F331" s="154"/>
      <c r="G331" s="130" t="s">
        <v>545</v>
      </c>
      <c r="H331" s="97">
        <v>258000</v>
      </c>
      <c r="I331" s="103">
        <v>199073.12</v>
      </c>
      <c r="J331" s="104">
        <v>58926.879999999997</v>
      </c>
      <c r="K331" s="119" t="str">
        <f t="shared" si="5"/>
        <v>00010017200023050310</v>
      </c>
      <c r="L331" s="107" t="s">
        <v>544</v>
      </c>
    </row>
    <row r="332" spans="1:12" s="85" customFormat="1">
      <c r="A332" s="80" t="s">
        <v>546</v>
      </c>
      <c r="B332" s="79" t="s">
        <v>7</v>
      </c>
      <c r="C332" s="122" t="s">
        <v>72</v>
      </c>
      <c r="D332" s="126" t="s">
        <v>536</v>
      </c>
      <c r="E332" s="151" t="s">
        <v>541</v>
      </c>
      <c r="F332" s="155"/>
      <c r="G332" s="123" t="s">
        <v>547</v>
      </c>
      <c r="H332" s="81">
        <v>258000</v>
      </c>
      <c r="I332" s="82">
        <v>199073.12</v>
      </c>
      <c r="J332" s="83">
        <f>IF(IF(H332="",0,H332)=0,0,(IF(H332&gt;0,IF(I332&gt;H332,0,H332-I332),IF(I332&gt;H332,H332-I332,0))))</f>
        <v>58926.879999999997</v>
      </c>
      <c r="K332" s="119" t="str">
        <f t="shared" si="5"/>
        <v>00010017200023050312</v>
      </c>
      <c r="L332" s="84" t="str">
        <f>C332 &amp; D332 &amp;E332 &amp; F332 &amp; G332</f>
        <v>00010017200023050312</v>
      </c>
    </row>
    <row r="333" spans="1:12">
      <c r="A333" s="100" t="s">
        <v>548</v>
      </c>
      <c r="B333" s="101" t="s">
        <v>7</v>
      </c>
      <c r="C333" s="102" t="s">
        <v>72</v>
      </c>
      <c r="D333" s="125" t="s">
        <v>550</v>
      </c>
      <c r="E333" s="148" t="s">
        <v>117</v>
      </c>
      <c r="F333" s="154"/>
      <c r="G333" s="130" t="s">
        <v>72</v>
      </c>
      <c r="H333" s="97">
        <v>313000</v>
      </c>
      <c r="I333" s="103">
        <v>313000</v>
      </c>
      <c r="J333" s="104">
        <v>0</v>
      </c>
      <c r="K333" s="119" t="str">
        <f t="shared" si="5"/>
        <v>00011000000000000000</v>
      </c>
      <c r="L333" s="107" t="s">
        <v>549</v>
      </c>
    </row>
    <row r="334" spans="1:12">
      <c r="A334" s="100" t="s">
        <v>551</v>
      </c>
      <c r="B334" s="101" t="s">
        <v>7</v>
      </c>
      <c r="C334" s="102" t="s">
        <v>72</v>
      </c>
      <c r="D334" s="125" t="s">
        <v>553</v>
      </c>
      <c r="E334" s="148" t="s">
        <v>117</v>
      </c>
      <c r="F334" s="154"/>
      <c r="G334" s="130" t="s">
        <v>72</v>
      </c>
      <c r="H334" s="97">
        <v>313000</v>
      </c>
      <c r="I334" s="103">
        <v>313000</v>
      </c>
      <c r="J334" s="104">
        <v>0</v>
      </c>
      <c r="K334" s="119" t="str">
        <f t="shared" si="5"/>
        <v>00011010000000000000</v>
      </c>
      <c r="L334" s="107" t="s">
        <v>552</v>
      </c>
    </row>
    <row r="335" spans="1:12">
      <c r="A335" s="100" t="s">
        <v>135</v>
      </c>
      <c r="B335" s="101" t="s">
        <v>7</v>
      </c>
      <c r="C335" s="102" t="s">
        <v>72</v>
      </c>
      <c r="D335" s="125" t="s">
        <v>553</v>
      </c>
      <c r="E335" s="148" t="s">
        <v>137</v>
      </c>
      <c r="F335" s="154"/>
      <c r="G335" s="130" t="s">
        <v>72</v>
      </c>
      <c r="H335" s="97">
        <v>313000</v>
      </c>
      <c r="I335" s="103">
        <v>313000</v>
      </c>
      <c r="J335" s="104">
        <v>0</v>
      </c>
      <c r="K335" s="119" t="str">
        <f t="shared" si="5"/>
        <v>00011017000000000000</v>
      </c>
      <c r="L335" s="107" t="s">
        <v>554</v>
      </c>
    </row>
    <row r="336" spans="1:12" ht="33.75">
      <c r="A336" s="100" t="s">
        <v>152</v>
      </c>
      <c r="B336" s="101" t="s">
        <v>7</v>
      </c>
      <c r="C336" s="102" t="s">
        <v>72</v>
      </c>
      <c r="D336" s="125" t="s">
        <v>553</v>
      </c>
      <c r="E336" s="148" t="s">
        <v>154</v>
      </c>
      <c r="F336" s="154"/>
      <c r="G336" s="130" t="s">
        <v>72</v>
      </c>
      <c r="H336" s="97">
        <v>313000</v>
      </c>
      <c r="I336" s="103">
        <v>313000</v>
      </c>
      <c r="J336" s="104">
        <v>0</v>
      </c>
      <c r="K336" s="119" t="str">
        <f t="shared" si="5"/>
        <v>00011017200000000000</v>
      </c>
      <c r="L336" s="107" t="s">
        <v>555</v>
      </c>
    </row>
    <row r="337" spans="1:12" ht="22.5">
      <c r="A337" s="100" t="s">
        <v>556</v>
      </c>
      <c r="B337" s="101" t="s">
        <v>7</v>
      </c>
      <c r="C337" s="102" t="s">
        <v>72</v>
      </c>
      <c r="D337" s="125" t="s">
        <v>553</v>
      </c>
      <c r="E337" s="148" t="s">
        <v>558</v>
      </c>
      <c r="F337" s="154"/>
      <c r="G337" s="130" t="s">
        <v>72</v>
      </c>
      <c r="H337" s="97">
        <v>313000</v>
      </c>
      <c r="I337" s="103">
        <v>313000</v>
      </c>
      <c r="J337" s="104">
        <v>0</v>
      </c>
      <c r="K337" s="119" t="str">
        <f t="shared" si="5"/>
        <v>00011017200010030000</v>
      </c>
      <c r="L337" s="107" t="s">
        <v>557</v>
      </c>
    </row>
    <row r="338" spans="1:12">
      <c r="A338" s="100" t="s">
        <v>144</v>
      </c>
      <c r="B338" s="101" t="s">
        <v>7</v>
      </c>
      <c r="C338" s="102" t="s">
        <v>72</v>
      </c>
      <c r="D338" s="125" t="s">
        <v>553</v>
      </c>
      <c r="E338" s="148" t="s">
        <v>558</v>
      </c>
      <c r="F338" s="154"/>
      <c r="G338" s="130" t="s">
        <v>8</v>
      </c>
      <c r="H338" s="97">
        <v>313000</v>
      </c>
      <c r="I338" s="103">
        <v>313000</v>
      </c>
      <c r="J338" s="104">
        <v>0</v>
      </c>
      <c r="K338" s="119" t="str">
        <f t="shared" si="5"/>
        <v>00011017200010030500</v>
      </c>
      <c r="L338" s="107" t="s">
        <v>559</v>
      </c>
    </row>
    <row r="339" spans="1:12" s="85" customFormat="1">
      <c r="A339" s="80" t="s">
        <v>146</v>
      </c>
      <c r="B339" s="79" t="s">
        <v>7</v>
      </c>
      <c r="C339" s="122" t="s">
        <v>72</v>
      </c>
      <c r="D339" s="126" t="s">
        <v>553</v>
      </c>
      <c r="E339" s="151" t="s">
        <v>558</v>
      </c>
      <c r="F339" s="155"/>
      <c r="G339" s="123" t="s">
        <v>147</v>
      </c>
      <c r="H339" s="81">
        <v>313000</v>
      </c>
      <c r="I339" s="82">
        <v>313000</v>
      </c>
      <c r="J339" s="83">
        <f>IF(IF(H339="",0,H339)=0,0,(IF(H339&gt;0,IF(I339&gt;H339,0,H339-I339),IF(I339&gt;H339,H339-I339,0))))</f>
        <v>0</v>
      </c>
      <c r="K339" s="119" t="str">
        <f t="shared" si="5"/>
        <v>00011017200010030540</v>
      </c>
      <c r="L339" s="84" t="str">
        <f>C339 &amp; D339 &amp;E339 &amp; F339 &amp; G339</f>
        <v>00011017200010030540</v>
      </c>
    </row>
    <row r="340" spans="1:12" ht="22.5">
      <c r="A340" s="100" t="s">
        <v>560</v>
      </c>
      <c r="B340" s="101" t="s">
        <v>7</v>
      </c>
      <c r="C340" s="102" t="s">
        <v>72</v>
      </c>
      <c r="D340" s="125" t="s">
        <v>562</v>
      </c>
      <c r="E340" s="148" t="s">
        <v>117</v>
      </c>
      <c r="F340" s="154"/>
      <c r="G340" s="130" t="s">
        <v>72</v>
      </c>
      <c r="H340" s="97">
        <v>11900</v>
      </c>
      <c r="I340" s="103">
        <v>0</v>
      </c>
      <c r="J340" s="104">
        <v>11900</v>
      </c>
      <c r="K340" s="119" t="str">
        <f t="shared" si="5"/>
        <v>00013000000000000000</v>
      </c>
      <c r="L340" s="107" t="s">
        <v>561</v>
      </c>
    </row>
    <row r="341" spans="1:12" ht="22.5">
      <c r="A341" s="100" t="s">
        <v>563</v>
      </c>
      <c r="B341" s="101" t="s">
        <v>7</v>
      </c>
      <c r="C341" s="102" t="s">
        <v>72</v>
      </c>
      <c r="D341" s="125" t="s">
        <v>565</v>
      </c>
      <c r="E341" s="148" t="s">
        <v>117</v>
      </c>
      <c r="F341" s="154"/>
      <c r="G341" s="130" t="s">
        <v>72</v>
      </c>
      <c r="H341" s="97">
        <v>11900</v>
      </c>
      <c r="I341" s="103">
        <v>0</v>
      </c>
      <c r="J341" s="104">
        <v>11900</v>
      </c>
      <c r="K341" s="119" t="str">
        <f t="shared" si="5"/>
        <v>00013010000000000000</v>
      </c>
      <c r="L341" s="107" t="s">
        <v>564</v>
      </c>
    </row>
    <row r="342" spans="1:12">
      <c r="A342" s="100" t="s">
        <v>135</v>
      </c>
      <c r="B342" s="101" t="s">
        <v>7</v>
      </c>
      <c r="C342" s="102" t="s">
        <v>72</v>
      </c>
      <c r="D342" s="125" t="s">
        <v>565</v>
      </c>
      <c r="E342" s="148" t="s">
        <v>137</v>
      </c>
      <c r="F342" s="154"/>
      <c r="G342" s="130" t="s">
        <v>72</v>
      </c>
      <c r="H342" s="97">
        <v>11900</v>
      </c>
      <c r="I342" s="103">
        <v>0</v>
      </c>
      <c r="J342" s="104">
        <v>11900</v>
      </c>
      <c r="K342" s="119" t="str">
        <f t="shared" si="5"/>
        <v>00013017000000000000</v>
      </c>
      <c r="L342" s="107" t="s">
        <v>566</v>
      </c>
    </row>
    <row r="343" spans="1:12" ht="33.75">
      <c r="A343" s="100" t="s">
        <v>152</v>
      </c>
      <c r="B343" s="101" t="s">
        <v>7</v>
      </c>
      <c r="C343" s="102" t="s">
        <v>72</v>
      </c>
      <c r="D343" s="125" t="s">
        <v>565</v>
      </c>
      <c r="E343" s="148" t="s">
        <v>154</v>
      </c>
      <c r="F343" s="154"/>
      <c r="G343" s="130" t="s">
        <v>72</v>
      </c>
      <c r="H343" s="97">
        <v>11900</v>
      </c>
      <c r="I343" s="103">
        <v>0</v>
      </c>
      <c r="J343" s="104">
        <v>11900</v>
      </c>
      <c r="K343" s="119" t="str">
        <f t="shared" si="5"/>
        <v>00013017200000000000</v>
      </c>
      <c r="L343" s="107" t="s">
        <v>567</v>
      </c>
    </row>
    <row r="344" spans="1:12" ht="22.5">
      <c r="A344" s="100" t="s">
        <v>568</v>
      </c>
      <c r="B344" s="101" t="s">
        <v>7</v>
      </c>
      <c r="C344" s="102" t="s">
        <v>72</v>
      </c>
      <c r="D344" s="125" t="s">
        <v>565</v>
      </c>
      <c r="E344" s="148" t="s">
        <v>570</v>
      </c>
      <c r="F344" s="154"/>
      <c r="G344" s="130" t="s">
        <v>72</v>
      </c>
      <c r="H344" s="97">
        <v>11900</v>
      </c>
      <c r="I344" s="103">
        <v>0</v>
      </c>
      <c r="J344" s="104">
        <v>11900</v>
      </c>
      <c r="K344" s="119" t="str">
        <f t="shared" si="5"/>
        <v>00013017200023900000</v>
      </c>
      <c r="L344" s="107" t="s">
        <v>569</v>
      </c>
    </row>
    <row r="345" spans="1:12">
      <c r="A345" s="100" t="s">
        <v>571</v>
      </c>
      <c r="B345" s="101" t="s">
        <v>7</v>
      </c>
      <c r="C345" s="102" t="s">
        <v>72</v>
      </c>
      <c r="D345" s="125" t="s">
        <v>565</v>
      </c>
      <c r="E345" s="148" t="s">
        <v>570</v>
      </c>
      <c r="F345" s="154"/>
      <c r="G345" s="130" t="s">
        <v>9</v>
      </c>
      <c r="H345" s="97">
        <v>11900</v>
      </c>
      <c r="I345" s="103">
        <v>0</v>
      </c>
      <c r="J345" s="104">
        <v>11900</v>
      </c>
      <c r="K345" s="119" t="str">
        <f t="shared" si="5"/>
        <v>00013017200023900700</v>
      </c>
      <c r="L345" s="107" t="s">
        <v>572</v>
      </c>
    </row>
    <row r="346" spans="1:12" s="85" customFormat="1">
      <c r="A346" s="80" t="s">
        <v>573</v>
      </c>
      <c r="B346" s="79" t="s">
        <v>7</v>
      </c>
      <c r="C346" s="122" t="s">
        <v>72</v>
      </c>
      <c r="D346" s="126" t="s">
        <v>565</v>
      </c>
      <c r="E346" s="151" t="s">
        <v>570</v>
      </c>
      <c r="F346" s="155"/>
      <c r="G346" s="123" t="s">
        <v>574</v>
      </c>
      <c r="H346" s="81">
        <v>11900</v>
      </c>
      <c r="I346" s="82">
        <v>0</v>
      </c>
      <c r="J346" s="83">
        <f>IF(IF(H346="",0,H346)=0,0,(IF(H346&gt;0,IF(I346&gt;H346,0,H346-I346),IF(I346&gt;H346,H346-I346,0))))</f>
        <v>11900</v>
      </c>
      <c r="K346" s="119" t="str">
        <f t="shared" si="5"/>
        <v>00013017200023900730</v>
      </c>
      <c r="L346" s="84" t="str">
        <f>C346 &amp; D346 &amp;E346 &amp; F346 &amp; G346</f>
        <v>00013017200023900730</v>
      </c>
    </row>
    <row r="347" spans="1:12" ht="5.25" hidden="1" customHeight="1" thickBot="1">
      <c r="A347" s="18"/>
      <c r="B347" s="30"/>
      <c r="C347" s="31"/>
      <c r="D347" s="31"/>
      <c r="E347" s="31"/>
      <c r="F347" s="31"/>
      <c r="G347" s="31"/>
      <c r="H347" s="47"/>
      <c r="I347" s="48"/>
      <c r="J347" s="53"/>
      <c r="K347" s="116"/>
    </row>
    <row r="348" spans="1:12" ht="13.5" thickBot="1">
      <c r="A348" s="26"/>
      <c r="B348" s="26"/>
      <c r="C348" s="22"/>
      <c r="D348" s="22"/>
      <c r="E348" s="22"/>
      <c r="F348" s="22"/>
      <c r="G348" s="22"/>
      <c r="H348" s="46"/>
      <c r="I348" s="46"/>
      <c r="J348" s="46"/>
      <c r="K348" s="46"/>
    </row>
    <row r="349" spans="1:12" ht="28.5" customHeight="1" thickBot="1">
      <c r="A349" s="41" t="s">
        <v>18</v>
      </c>
      <c r="B349" s="42">
        <v>450</v>
      </c>
      <c r="C349" s="192" t="s">
        <v>17</v>
      </c>
      <c r="D349" s="193"/>
      <c r="E349" s="193"/>
      <c r="F349" s="193"/>
      <c r="G349" s="194"/>
      <c r="H349" s="54">
        <f>0-H357</f>
        <v>-648867.56999999995</v>
      </c>
      <c r="I349" s="54">
        <f>I15-I84</f>
        <v>1815917.24</v>
      </c>
      <c r="J349" s="93" t="s">
        <v>17</v>
      </c>
    </row>
    <row r="350" spans="1:12">
      <c r="A350" s="26"/>
      <c r="B350" s="29"/>
      <c r="C350" s="22"/>
      <c r="D350" s="22"/>
      <c r="E350" s="22"/>
      <c r="F350" s="22"/>
      <c r="G350" s="22"/>
      <c r="H350" s="22"/>
      <c r="I350" s="22"/>
      <c r="J350" s="22"/>
    </row>
    <row r="351" spans="1:12" ht="15">
      <c r="A351" s="176" t="s">
        <v>32</v>
      </c>
      <c r="B351" s="176"/>
      <c r="C351" s="176"/>
      <c r="D351" s="176"/>
      <c r="E351" s="176"/>
      <c r="F351" s="176"/>
      <c r="G351" s="176"/>
      <c r="H351" s="176"/>
      <c r="I351" s="176"/>
      <c r="J351" s="176"/>
      <c r="K351" s="113"/>
    </row>
    <row r="352" spans="1:12">
      <c r="A352" s="8"/>
      <c r="B352" s="25"/>
      <c r="C352" s="9"/>
      <c r="D352" s="9"/>
      <c r="E352" s="9"/>
      <c r="F352" s="9"/>
      <c r="G352" s="9"/>
      <c r="H352" s="10"/>
      <c r="I352" s="10"/>
      <c r="J352" s="40" t="s">
        <v>27</v>
      </c>
      <c r="K352" s="40"/>
    </row>
    <row r="353" spans="1:12" ht="17.100000000000001" customHeight="1">
      <c r="A353" s="164" t="s">
        <v>39</v>
      </c>
      <c r="B353" s="164" t="s">
        <v>40</v>
      </c>
      <c r="C353" s="177" t="s">
        <v>45</v>
      </c>
      <c r="D353" s="178"/>
      <c r="E353" s="178"/>
      <c r="F353" s="178"/>
      <c r="G353" s="179"/>
      <c r="H353" s="164" t="s">
        <v>42</v>
      </c>
      <c r="I353" s="164" t="s">
        <v>23</v>
      </c>
      <c r="J353" s="164" t="s">
        <v>43</v>
      </c>
      <c r="K353" s="114"/>
    </row>
    <row r="354" spans="1:12" ht="17.100000000000001" customHeight="1">
      <c r="A354" s="165"/>
      <c r="B354" s="165"/>
      <c r="C354" s="180"/>
      <c r="D354" s="181"/>
      <c r="E354" s="181"/>
      <c r="F354" s="181"/>
      <c r="G354" s="182"/>
      <c r="H354" s="165"/>
      <c r="I354" s="165"/>
      <c r="J354" s="165"/>
      <c r="K354" s="114"/>
    </row>
    <row r="355" spans="1:12" ht="17.100000000000001" customHeight="1">
      <c r="A355" s="166"/>
      <c r="B355" s="166"/>
      <c r="C355" s="183"/>
      <c r="D355" s="184"/>
      <c r="E355" s="184"/>
      <c r="F355" s="184"/>
      <c r="G355" s="185"/>
      <c r="H355" s="166"/>
      <c r="I355" s="166"/>
      <c r="J355" s="166"/>
      <c r="K355" s="114"/>
    </row>
    <row r="356" spans="1:12" ht="13.5" thickBot="1">
      <c r="A356" s="70">
        <v>1</v>
      </c>
      <c r="B356" s="12">
        <v>2</v>
      </c>
      <c r="C356" s="173">
        <v>3</v>
      </c>
      <c r="D356" s="174"/>
      <c r="E356" s="174"/>
      <c r="F356" s="174"/>
      <c r="G356" s="175"/>
      <c r="H356" s="13" t="s">
        <v>2</v>
      </c>
      <c r="I356" s="13" t="s">
        <v>25</v>
      </c>
      <c r="J356" s="13" t="s">
        <v>26</v>
      </c>
      <c r="K356" s="115"/>
    </row>
    <row r="357" spans="1:12" ht="12.75" customHeight="1">
      <c r="A357" s="74" t="s">
        <v>33</v>
      </c>
      <c r="B357" s="38" t="s">
        <v>8</v>
      </c>
      <c r="C357" s="186" t="s">
        <v>17</v>
      </c>
      <c r="D357" s="187"/>
      <c r="E357" s="187"/>
      <c r="F357" s="187"/>
      <c r="G357" s="188"/>
      <c r="H357" s="66">
        <f>H359+H370+H375</f>
        <v>648867.56999999995</v>
      </c>
      <c r="I357" s="66">
        <f>I359+I370+I375</f>
        <v>-1815917.24</v>
      </c>
      <c r="J357" s="129">
        <f>J359+J370+J375</f>
        <v>2464784.81</v>
      </c>
    </row>
    <row r="358" spans="1:12" ht="12.75" customHeight="1">
      <c r="A358" s="75" t="s">
        <v>11</v>
      </c>
      <c r="B358" s="39"/>
      <c r="C358" s="204"/>
      <c r="D358" s="205"/>
      <c r="E358" s="205"/>
      <c r="F358" s="205"/>
      <c r="G358" s="206"/>
      <c r="H358" s="43"/>
      <c r="I358" s="44"/>
      <c r="J358" s="45"/>
    </row>
    <row r="359" spans="1:12" ht="12.75" customHeight="1">
      <c r="A359" s="74" t="s">
        <v>34</v>
      </c>
      <c r="B359" s="49" t="s">
        <v>12</v>
      </c>
      <c r="C359" s="156" t="s">
        <v>17</v>
      </c>
      <c r="D359" s="157"/>
      <c r="E359" s="157"/>
      <c r="F359" s="157"/>
      <c r="G359" s="158"/>
      <c r="H359" s="52">
        <v>0</v>
      </c>
      <c r="I359" s="52">
        <v>0</v>
      </c>
      <c r="J359" s="90">
        <v>0</v>
      </c>
    </row>
    <row r="360" spans="1:12" ht="12.75" customHeight="1">
      <c r="A360" s="75" t="s">
        <v>10</v>
      </c>
      <c r="B360" s="50"/>
      <c r="C360" s="196"/>
      <c r="D360" s="197"/>
      <c r="E360" s="197"/>
      <c r="F360" s="197"/>
      <c r="G360" s="198"/>
      <c r="H360" s="62"/>
      <c r="I360" s="63"/>
      <c r="J360" s="64"/>
    </row>
    <row r="361" spans="1:12" ht="22.5">
      <c r="A361" s="100" t="s">
        <v>94</v>
      </c>
      <c r="B361" s="101" t="s">
        <v>12</v>
      </c>
      <c r="C361" s="108" t="s">
        <v>72</v>
      </c>
      <c r="D361" s="159" t="s">
        <v>95</v>
      </c>
      <c r="E361" s="160"/>
      <c r="F361" s="160"/>
      <c r="G361" s="161"/>
      <c r="H361" s="97">
        <v>0</v>
      </c>
      <c r="I361" s="103"/>
      <c r="J361" s="104">
        <v>0</v>
      </c>
      <c r="K361" s="116" t="str">
        <f t="shared" ref="K361:K368" si="6">C361 &amp; D361 &amp; G361</f>
        <v>00001000000000000000</v>
      </c>
      <c r="L361" s="107" t="s">
        <v>96</v>
      </c>
    </row>
    <row r="362" spans="1:12" ht="22.5">
      <c r="A362" s="100" t="s">
        <v>97</v>
      </c>
      <c r="B362" s="101" t="s">
        <v>12</v>
      </c>
      <c r="C362" s="108" t="s">
        <v>72</v>
      </c>
      <c r="D362" s="159" t="s">
        <v>98</v>
      </c>
      <c r="E362" s="160"/>
      <c r="F362" s="160"/>
      <c r="G362" s="161"/>
      <c r="H362" s="97">
        <v>5349600</v>
      </c>
      <c r="I362" s="103"/>
      <c r="J362" s="104">
        <v>5349600</v>
      </c>
      <c r="K362" s="116" t="str">
        <f t="shared" si="6"/>
        <v>00001020000000000000</v>
      </c>
      <c r="L362" s="107" t="s">
        <v>99</v>
      </c>
    </row>
    <row r="363" spans="1:12" ht="22.5">
      <c r="A363" s="100" t="s">
        <v>100</v>
      </c>
      <c r="B363" s="101" t="s">
        <v>12</v>
      </c>
      <c r="C363" s="108" t="s">
        <v>72</v>
      </c>
      <c r="D363" s="159" t="s">
        <v>101</v>
      </c>
      <c r="E363" s="160"/>
      <c r="F363" s="160"/>
      <c r="G363" s="161"/>
      <c r="H363" s="97">
        <v>5349600</v>
      </c>
      <c r="I363" s="103"/>
      <c r="J363" s="104">
        <v>5349600</v>
      </c>
      <c r="K363" s="116" t="str">
        <f t="shared" si="6"/>
        <v>00001020000000000700</v>
      </c>
      <c r="L363" s="107" t="s">
        <v>102</v>
      </c>
    </row>
    <row r="364" spans="1:12" s="85" customFormat="1" ht="33.75">
      <c r="A364" s="78" t="s">
        <v>103</v>
      </c>
      <c r="B364" s="79" t="s">
        <v>12</v>
      </c>
      <c r="C364" s="122" t="s">
        <v>72</v>
      </c>
      <c r="D364" s="151" t="s">
        <v>104</v>
      </c>
      <c r="E364" s="152"/>
      <c r="F364" s="152"/>
      <c r="G364" s="153"/>
      <c r="H364" s="81">
        <v>5349600</v>
      </c>
      <c r="I364" s="82"/>
      <c r="J364" s="83">
        <f>IF(IF(H364="",0,H364)=0,0,(IF(H364&gt;0,IF(I364&gt;H364,0,H364-I364),IF(I364&gt;H364,H364-I364,0))))</f>
        <v>5349600</v>
      </c>
      <c r="K364" s="117" t="str">
        <f t="shared" si="6"/>
        <v>00001020000130000710</v>
      </c>
      <c r="L364" s="84" t="str">
        <f>C364 &amp; D364 &amp; G364</f>
        <v>00001020000130000710</v>
      </c>
    </row>
    <row r="365" spans="1:12" ht="22.5">
      <c r="A365" s="100" t="s">
        <v>105</v>
      </c>
      <c r="B365" s="101" t="s">
        <v>12</v>
      </c>
      <c r="C365" s="108" t="s">
        <v>72</v>
      </c>
      <c r="D365" s="159" t="s">
        <v>106</v>
      </c>
      <c r="E365" s="160"/>
      <c r="F365" s="160"/>
      <c r="G365" s="161"/>
      <c r="H365" s="97">
        <v>-5349600</v>
      </c>
      <c r="I365" s="103"/>
      <c r="J365" s="104">
        <v>-5349600</v>
      </c>
      <c r="K365" s="116" t="str">
        <f t="shared" si="6"/>
        <v>00001030000000000000</v>
      </c>
      <c r="L365" s="107" t="s">
        <v>107</v>
      </c>
    </row>
    <row r="366" spans="1:12" ht="33.75">
      <c r="A366" s="100" t="s">
        <v>108</v>
      </c>
      <c r="B366" s="101" t="s">
        <v>12</v>
      </c>
      <c r="C366" s="108" t="s">
        <v>72</v>
      </c>
      <c r="D366" s="159" t="s">
        <v>109</v>
      </c>
      <c r="E366" s="160"/>
      <c r="F366" s="160"/>
      <c r="G366" s="161"/>
      <c r="H366" s="97">
        <v>-5349600</v>
      </c>
      <c r="I366" s="103"/>
      <c r="J366" s="104">
        <v>-5349600</v>
      </c>
      <c r="K366" s="116" t="str">
        <f t="shared" si="6"/>
        <v>00001030100000000000</v>
      </c>
      <c r="L366" s="107" t="s">
        <v>110</v>
      </c>
    </row>
    <row r="367" spans="1:12" ht="33.75">
      <c r="A367" s="100" t="s">
        <v>111</v>
      </c>
      <c r="B367" s="101" t="s">
        <v>12</v>
      </c>
      <c r="C367" s="108" t="s">
        <v>72</v>
      </c>
      <c r="D367" s="159" t="s">
        <v>112</v>
      </c>
      <c r="E367" s="160"/>
      <c r="F367" s="160"/>
      <c r="G367" s="161"/>
      <c r="H367" s="97">
        <v>-5349600</v>
      </c>
      <c r="I367" s="103"/>
      <c r="J367" s="104">
        <v>-5349600</v>
      </c>
      <c r="K367" s="116" t="str">
        <f t="shared" si="6"/>
        <v>00001030100000000800</v>
      </c>
      <c r="L367" s="107" t="s">
        <v>113</v>
      </c>
    </row>
    <row r="368" spans="1:12" s="85" customFormat="1" ht="33.75">
      <c r="A368" s="78" t="s">
        <v>114</v>
      </c>
      <c r="B368" s="79" t="s">
        <v>12</v>
      </c>
      <c r="C368" s="122" t="s">
        <v>72</v>
      </c>
      <c r="D368" s="151" t="s">
        <v>115</v>
      </c>
      <c r="E368" s="152"/>
      <c r="F368" s="152"/>
      <c r="G368" s="153"/>
      <c r="H368" s="81">
        <v>-5349600</v>
      </c>
      <c r="I368" s="82"/>
      <c r="J368" s="83">
        <f>IF(IF(H368="",0,H368)=0,0,(IF(H368&gt;0,IF(I368&gt;H368,0,H368-I368),IF(I368&gt;H368,H368-I368,0))))</f>
        <v>-5349600</v>
      </c>
      <c r="K368" s="117" t="str">
        <f t="shared" si="6"/>
        <v>00001030100130000810</v>
      </c>
      <c r="L368" s="84" t="str">
        <f>C368 &amp; D368 &amp; G368</f>
        <v>00001030100130000810</v>
      </c>
    </row>
    <row r="369" spans="1:12" ht="12.75" hidden="1" customHeight="1">
      <c r="A369" s="76"/>
      <c r="B369" s="17"/>
      <c r="C369" s="14"/>
      <c r="D369" s="14"/>
      <c r="E369" s="14"/>
      <c r="F369" s="14"/>
      <c r="G369" s="14"/>
      <c r="H369" s="34"/>
      <c r="I369" s="35"/>
      <c r="J369" s="55"/>
      <c r="K369" s="118"/>
    </row>
    <row r="370" spans="1:12" ht="12.75" customHeight="1">
      <c r="A370" s="74" t="s">
        <v>35</v>
      </c>
      <c r="B370" s="50" t="s">
        <v>13</v>
      </c>
      <c r="C370" s="196" t="s">
        <v>17</v>
      </c>
      <c r="D370" s="197"/>
      <c r="E370" s="197"/>
      <c r="F370" s="197"/>
      <c r="G370" s="198"/>
      <c r="H370" s="52">
        <v>0</v>
      </c>
      <c r="I370" s="52">
        <v>0</v>
      </c>
      <c r="J370" s="91">
        <v>0</v>
      </c>
    </row>
    <row r="371" spans="1:12" ht="12.75" customHeight="1">
      <c r="A371" s="75" t="s">
        <v>10</v>
      </c>
      <c r="B371" s="50"/>
      <c r="C371" s="196"/>
      <c r="D371" s="197"/>
      <c r="E371" s="197"/>
      <c r="F371" s="197"/>
      <c r="G371" s="198"/>
      <c r="H371" s="62"/>
      <c r="I371" s="63"/>
      <c r="J371" s="64"/>
    </row>
    <row r="372" spans="1:12" ht="12.75" hidden="1" customHeight="1">
      <c r="A372" s="132"/>
      <c r="B372" s="133" t="s">
        <v>13</v>
      </c>
      <c r="C372" s="134"/>
      <c r="D372" s="207"/>
      <c r="E372" s="208"/>
      <c r="F372" s="208"/>
      <c r="G372" s="209"/>
      <c r="H372" s="135"/>
      <c r="I372" s="136"/>
      <c r="J372" s="137"/>
      <c r="K372" s="138" t="str">
        <f>C372 &amp; D372 &amp; G372</f>
        <v/>
      </c>
      <c r="L372" s="139"/>
    </row>
    <row r="373" spans="1:12" s="85" customFormat="1">
      <c r="A373" s="140"/>
      <c r="B373" s="141" t="s">
        <v>13</v>
      </c>
      <c r="C373" s="142"/>
      <c r="D373" s="210"/>
      <c r="E373" s="210"/>
      <c r="F373" s="210"/>
      <c r="G373" s="211"/>
      <c r="H373" s="143"/>
      <c r="I373" s="144"/>
      <c r="J373" s="145">
        <f>IF(IF(H373="",0,H373)=0,0,(IF(H373&gt;0,IF(I373&gt;H373,0,H373-I373),IF(I373&gt;H373,H373-I373,0))))</f>
        <v>0</v>
      </c>
      <c r="K373" s="146" t="str">
        <f>C373 &amp; D373 &amp; G373</f>
        <v/>
      </c>
      <c r="L373" s="147" t="str">
        <f>C373 &amp; D373 &amp; G373</f>
        <v/>
      </c>
    </row>
    <row r="374" spans="1:12" ht="12.75" hidden="1" customHeight="1">
      <c r="A374" s="76"/>
      <c r="B374" s="16"/>
      <c r="C374" s="14"/>
      <c r="D374" s="14"/>
      <c r="E374" s="14"/>
      <c r="F374" s="14"/>
      <c r="G374" s="14"/>
      <c r="H374" s="34"/>
      <c r="I374" s="35"/>
      <c r="J374" s="55"/>
      <c r="K374" s="118"/>
    </row>
    <row r="375" spans="1:12" ht="12.75" customHeight="1">
      <c r="A375" s="74" t="s">
        <v>16</v>
      </c>
      <c r="B375" s="50" t="s">
        <v>9</v>
      </c>
      <c r="C375" s="201" t="s">
        <v>53</v>
      </c>
      <c r="D375" s="202"/>
      <c r="E375" s="202"/>
      <c r="F375" s="202"/>
      <c r="G375" s="203"/>
      <c r="H375" s="52">
        <v>648867.56999999995</v>
      </c>
      <c r="I375" s="52">
        <v>-1815917.24</v>
      </c>
      <c r="J375" s="92">
        <f>IF(IF(H375="",0,H375)=0,0,(IF(H375&gt;0,IF(I375&gt;H375,0,H375-I375),IF(I375&gt;H375,H375-I375,0))))</f>
        <v>2464784.81</v>
      </c>
    </row>
    <row r="376" spans="1:12" ht="22.5">
      <c r="A376" s="74" t="s">
        <v>54</v>
      </c>
      <c r="B376" s="50" t="s">
        <v>9</v>
      </c>
      <c r="C376" s="201" t="s">
        <v>55</v>
      </c>
      <c r="D376" s="202"/>
      <c r="E376" s="202"/>
      <c r="F376" s="202"/>
      <c r="G376" s="203"/>
      <c r="H376" s="52">
        <v>648867.56999999995</v>
      </c>
      <c r="I376" s="52">
        <v>-1815917.24</v>
      </c>
      <c r="J376" s="92">
        <f>IF(IF(H376="",0,H376)=0,0,(IF(H376&gt;0,IF(I376&gt;H376,0,H376-I376),IF(I376&gt;H376,H376-I376,0))))</f>
        <v>2464784.81</v>
      </c>
    </row>
    <row r="377" spans="1:12" ht="35.25" customHeight="1">
      <c r="A377" s="74" t="s">
        <v>57</v>
      </c>
      <c r="B377" s="50" t="s">
        <v>9</v>
      </c>
      <c r="C377" s="201" t="s">
        <v>56</v>
      </c>
      <c r="D377" s="202"/>
      <c r="E377" s="202"/>
      <c r="F377" s="202"/>
      <c r="G377" s="203"/>
      <c r="H377" s="52">
        <v>0</v>
      </c>
      <c r="I377" s="52">
        <v>0</v>
      </c>
      <c r="J377" s="92">
        <f>IF(IF(H377="",0,H377)=0,0,(IF(H377&gt;0,IF(I377&gt;H377,0,H377-I377),IF(I377&gt;H377,H377-I377,0))))</f>
        <v>0</v>
      </c>
    </row>
    <row r="378" spans="1:12">
      <c r="A378" s="109" t="s">
        <v>84</v>
      </c>
      <c r="B378" s="110" t="s">
        <v>14</v>
      </c>
      <c r="C378" s="108" t="s">
        <v>72</v>
      </c>
      <c r="D378" s="159" t="s">
        <v>83</v>
      </c>
      <c r="E378" s="160"/>
      <c r="F378" s="160"/>
      <c r="G378" s="161"/>
      <c r="H378" s="97">
        <v>-58772959.609999999</v>
      </c>
      <c r="I378" s="97">
        <v>-32307556.859999999</v>
      </c>
      <c r="J378" s="112" t="s">
        <v>58</v>
      </c>
      <c r="K378" s="107" t="str">
        <f t="shared" ref="K378:K385" si="7">C378 &amp; D378 &amp; G378</f>
        <v>00001050000000000500</v>
      </c>
      <c r="L378" s="107" t="s">
        <v>85</v>
      </c>
    </row>
    <row r="379" spans="1:12">
      <c r="A379" s="109" t="s">
        <v>87</v>
      </c>
      <c r="B379" s="110" t="s">
        <v>14</v>
      </c>
      <c r="C379" s="108" t="s">
        <v>72</v>
      </c>
      <c r="D379" s="159" t="s">
        <v>86</v>
      </c>
      <c r="E379" s="160"/>
      <c r="F379" s="160"/>
      <c r="G379" s="161"/>
      <c r="H379" s="97">
        <v>-58772959.609999999</v>
      </c>
      <c r="I379" s="97">
        <v>-32307556.859999999</v>
      </c>
      <c r="J379" s="112" t="s">
        <v>58</v>
      </c>
      <c r="K379" s="107" t="str">
        <f t="shared" si="7"/>
        <v>00001050200000000500</v>
      </c>
      <c r="L379" s="107" t="s">
        <v>88</v>
      </c>
    </row>
    <row r="380" spans="1:12" ht="22.5">
      <c r="A380" s="109" t="s">
        <v>90</v>
      </c>
      <c r="B380" s="110" t="s">
        <v>14</v>
      </c>
      <c r="C380" s="108" t="s">
        <v>72</v>
      </c>
      <c r="D380" s="159" t="s">
        <v>89</v>
      </c>
      <c r="E380" s="160"/>
      <c r="F380" s="160"/>
      <c r="G380" s="161"/>
      <c r="H380" s="97">
        <v>-58772959.609999999</v>
      </c>
      <c r="I380" s="97">
        <v>-32307556.859999999</v>
      </c>
      <c r="J380" s="112" t="s">
        <v>58</v>
      </c>
      <c r="K380" s="107" t="str">
        <f t="shared" si="7"/>
        <v>00001050201000000510</v>
      </c>
      <c r="L380" s="107" t="s">
        <v>91</v>
      </c>
    </row>
    <row r="381" spans="1:12" ht="22.5">
      <c r="A381" s="95" t="s">
        <v>93</v>
      </c>
      <c r="B381" s="111" t="s">
        <v>14</v>
      </c>
      <c r="C381" s="124" t="s">
        <v>72</v>
      </c>
      <c r="D381" s="162" t="s">
        <v>92</v>
      </c>
      <c r="E381" s="162"/>
      <c r="F381" s="162"/>
      <c r="G381" s="163"/>
      <c r="H381" s="77">
        <v>-58772959.609999999</v>
      </c>
      <c r="I381" s="77">
        <v>-32307556.859999999</v>
      </c>
      <c r="J381" s="65" t="s">
        <v>17</v>
      </c>
      <c r="K381" s="107" t="str">
        <f t="shared" si="7"/>
        <v>00001050201130000510</v>
      </c>
      <c r="L381" s="4" t="str">
        <f>C381 &amp; D381 &amp; G381</f>
        <v>00001050201130000510</v>
      </c>
    </row>
    <row r="382" spans="1:12">
      <c r="A382" s="109" t="s">
        <v>71</v>
      </c>
      <c r="B382" s="110" t="s">
        <v>15</v>
      </c>
      <c r="C382" s="108" t="s">
        <v>72</v>
      </c>
      <c r="D382" s="159" t="s">
        <v>73</v>
      </c>
      <c r="E382" s="160"/>
      <c r="F382" s="160"/>
      <c r="G382" s="161"/>
      <c r="H382" s="97">
        <v>59421827.18</v>
      </c>
      <c r="I382" s="97">
        <v>30491639.620000001</v>
      </c>
      <c r="J382" s="112" t="s">
        <v>58</v>
      </c>
      <c r="K382" s="107" t="str">
        <f t="shared" si="7"/>
        <v>00001050000000000600</v>
      </c>
      <c r="L382" s="107" t="s">
        <v>74</v>
      </c>
    </row>
    <row r="383" spans="1:12">
      <c r="A383" s="109" t="s">
        <v>75</v>
      </c>
      <c r="B383" s="110" t="s">
        <v>15</v>
      </c>
      <c r="C383" s="108" t="s">
        <v>72</v>
      </c>
      <c r="D383" s="159" t="s">
        <v>76</v>
      </c>
      <c r="E383" s="160"/>
      <c r="F383" s="160"/>
      <c r="G383" s="161"/>
      <c r="H383" s="97">
        <v>59421827.18</v>
      </c>
      <c r="I383" s="97">
        <v>30491639.620000001</v>
      </c>
      <c r="J383" s="112" t="s">
        <v>58</v>
      </c>
      <c r="K383" s="107" t="str">
        <f t="shared" si="7"/>
        <v>00001050200000000600</v>
      </c>
      <c r="L383" s="107" t="s">
        <v>77</v>
      </c>
    </row>
    <row r="384" spans="1:12" ht="22.5">
      <c r="A384" s="109" t="s">
        <v>78</v>
      </c>
      <c r="B384" s="110" t="s">
        <v>15</v>
      </c>
      <c r="C384" s="108" t="s">
        <v>72</v>
      </c>
      <c r="D384" s="159" t="s">
        <v>79</v>
      </c>
      <c r="E384" s="160"/>
      <c r="F384" s="160"/>
      <c r="G384" s="161"/>
      <c r="H384" s="97">
        <v>59421827.18</v>
      </c>
      <c r="I384" s="97">
        <v>30491639.620000001</v>
      </c>
      <c r="J384" s="112" t="s">
        <v>58</v>
      </c>
      <c r="K384" s="107" t="str">
        <f t="shared" si="7"/>
        <v>00001050201000000610</v>
      </c>
      <c r="L384" s="107" t="s">
        <v>80</v>
      </c>
    </row>
    <row r="385" spans="1:12" ht="22.5">
      <c r="A385" s="96" t="s">
        <v>81</v>
      </c>
      <c r="B385" s="111" t="s">
        <v>15</v>
      </c>
      <c r="C385" s="124" t="s">
        <v>72</v>
      </c>
      <c r="D385" s="162" t="s">
        <v>82</v>
      </c>
      <c r="E385" s="162"/>
      <c r="F385" s="162"/>
      <c r="G385" s="163"/>
      <c r="H385" s="98">
        <v>59421827.18</v>
      </c>
      <c r="I385" s="98">
        <v>30491639.620000001</v>
      </c>
      <c r="J385" s="99" t="s">
        <v>17</v>
      </c>
      <c r="K385" s="106" t="str">
        <f t="shared" si="7"/>
        <v>00001050201130000610</v>
      </c>
      <c r="L385" s="4" t="str">
        <f>C385 &amp; D385 &amp; G385</f>
        <v>00001050201130000610</v>
      </c>
    </row>
    <row r="386" spans="1:12">
      <c r="A386" s="26"/>
      <c r="B386" s="29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2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94"/>
      <c r="L387" s="94"/>
    </row>
    <row r="388" spans="1:12" ht="21.75" customHeight="1">
      <c r="A388" s="24" t="s">
        <v>48</v>
      </c>
      <c r="B388" s="199"/>
      <c r="C388" s="199"/>
      <c r="D388" s="199"/>
      <c r="E388" s="29"/>
      <c r="F388" s="29"/>
      <c r="G388" s="22"/>
      <c r="H388" s="68" t="s">
        <v>50</v>
      </c>
      <c r="I388" s="67"/>
      <c r="J388" s="67"/>
      <c r="K388" s="94"/>
      <c r="L388" s="94"/>
    </row>
    <row r="389" spans="1:12">
      <c r="A389" s="3" t="s">
        <v>46</v>
      </c>
      <c r="B389" s="195" t="s">
        <v>47</v>
      </c>
      <c r="C389" s="195"/>
      <c r="D389" s="195"/>
      <c r="E389" s="29"/>
      <c r="F389" s="29"/>
      <c r="G389" s="22"/>
      <c r="H389" s="22"/>
      <c r="I389" s="69" t="s">
        <v>51</v>
      </c>
      <c r="J389" s="29" t="s">
        <v>47</v>
      </c>
      <c r="K389" s="94"/>
      <c r="L389" s="94"/>
    </row>
    <row r="390" spans="1:12">
      <c r="A390" s="3"/>
      <c r="B390" s="29"/>
      <c r="C390" s="22"/>
      <c r="D390" s="22"/>
      <c r="E390" s="22"/>
      <c r="F390" s="22"/>
      <c r="G390" s="22"/>
      <c r="H390" s="22"/>
      <c r="I390" s="22"/>
      <c r="J390" s="22"/>
      <c r="K390" s="94"/>
      <c r="L390" s="94"/>
    </row>
    <row r="391" spans="1:12" ht="21.75" customHeight="1">
      <c r="A391" s="3" t="s">
        <v>49</v>
      </c>
      <c r="B391" s="200"/>
      <c r="C391" s="200"/>
      <c r="D391" s="200"/>
      <c r="E391" s="121"/>
      <c r="F391" s="121"/>
      <c r="G391" s="22"/>
      <c r="H391" s="22"/>
      <c r="I391" s="22"/>
      <c r="J391" s="22"/>
      <c r="K391" s="94"/>
      <c r="L391" s="94"/>
    </row>
    <row r="392" spans="1:12">
      <c r="A392" s="3" t="s">
        <v>46</v>
      </c>
      <c r="B392" s="195" t="s">
        <v>47</v>
      </c>
      <c r="C392" s="195"/>
      <c r="D392" s="195"/>
      <c r="E392" s="29"/>
      <c r="F392" s="29"/>
      <c r="G392" s="22"/>
      <c r="H392" s="22"/>
      <c r="I392" s="22"/>
      <c r="J392" s="22"/>
      <c r="K392" s="94"/>
      <c r="L392" s="94"/>
    </row>
    <row r="393" spans="1:12">
      <c r="A393" s="3"/>
      <c r="B393" s="29"/>
      <c r="C393" s="22"/>
      <c r="D393" s="22"/>
      <c r="E393" s="22"/>
      <c r="F393" s="22"/>
      <c r="G393" s="22"/>
      <c r="H393" s="22"/>
      <c r="I393" s="22"/>
      <c r="J393" s="22"/>
      <c r="K393" s="94"/>
      <c r="L393" s="94"/>
    </row>
    <row r="394" spans="1:12">
      <c r="A394" s="3" t="s">
        <v>31</v>
      </c>
      <c r="B394" s="29"/>
      <c r="C394" s="22"/>
      <c r="D394" s="22"/>
      <c r="E394" s="22"/>
      <c r="F394" s="22"/>
      <c r="G394" s="22"/>
      <c r="H394" s="22"/>
      <c r="I394" s="22"/>
      <c r="J394" s="22"/>
      <c r="K394" s="94"/>
      <c r="L394" s="94"/>
    </row>
    <row r="395" spans="1:12">
      <c r="A395" s="26"/>
      <c r="B395" s="29"/>
      <c r="C395" s="22"/>
      <c r="D395" s="22"/>
      <c r="E395" s="22"/>
      <c r="F395" s="22"/>
      <c r="G395" s="22"/>
      <c r="H395" s="22"/>
      <c r="I395" s="22"/>
      <c r="J395" s="22"/>
      <c r="K395" s="94"/>
      <c r="L395" s="94"/>
    </row>
    <row r="396" spans="1:12">
      <c r="K396" s="94"/>
      <c r="L396" s="94"/>
    </row>
    <row r="397" spans="1:12">
      <c r="K397" s="94"/>
      <c r="L397" s="94"/>
    </row>
    <row r="398" spans="1:12">
      <c r="K398" s="94"/>
      <c r="L398" s="94"/>
    </row>
    <row r="399" spans="1:12">
      <c r="K399" s="94"/>
      <c r="L399" s="94"/>
    </row>
    <row r="400" spans="1:12">
      <c r="K400" s="94"/>
      <c r="L400" s="94"/>
    </row>
    <row r="401" spans="11:12">
      <c r="K401" s="94"/>
      <c r="L401" s="94"/>
    </row>
  </sheetData>
  <mergeCells count="385">
    <mergeCell ref="B392:D392"/>
    <mergeCell ref="C360:G360"/>
    <mergeCell ref="C370:G370"/>
    <mergeCell ref="C371:G371"/>
    <mergeCell ref="B388:D388"/>
    <mergeCell ref="B391:D391"/>
    <mergeCell ref="C375:G375"/>
    <mergeCell ref="C377:G377"/>
    <mergeCell ref="H353:H355"/>
    <mergeCell ref="C353:G355"/>
    <mergeCell ref="C356:G356"/>
    <mergeCell ref="C357:G357"/>
    <mergeCell ref="C358:G358"/>
    <mergeCell ref="B389:D389"/>
    <mergeCell ref="C376:G376"/>
    <mergeCell ref="D378:G378"/>
    <mergeCell ref="D379:G379"/>
    <mergeCell ref="D372:G372"/>
    <mergeCell ref="D373:G373"/>
    <mergeCell ref="D384:G384"/>
    <mergeCell ref="D385:G385"/>
    <mergeCell ref="A78:J78"/>
    <mergeCell ref="J80:J82"/>
    <mergeCell ref="I80:I82"/>
    <mergeCell ref="A80:A82"/>
    <mergeCell ref="C84:G84"/>
    <mergeCell ref="C80:G82"/>
    <mergeCell ref="E87:F87"/>
    <mergeCell ref="I353:I355"/>
    <mergeCell ref="C349:G349"/>
    <mergeCell ref="E86:F86"/>
    <mergeCell ref="A353:A355"/>
    <mergeCell ref="B353:B355"/>
    <mergeCell ref="J353:J35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3:G83"/>
    <mergeCell ref="A351:J351"/>
    <mergeCell ref="C85:G85"/>
    <mergeCell ref="H80:H82"/>
    <mergeCell ref="B80:B82"/>
    <mergeCell ref="C359:G359"/>
    <mergeCell ref="D382:G382"/>
    <mergeCell ref="D383:G383"/>
    <mergeCell ref="D380:G380"/>
    <mergeCell ref="D381:G381"/>
    <mergeCell ref="D361:G361"/>
    <mergeCell ref="D362:G362"/>
    <mergeCell ref="D363:G363"/>
    <mergeCell ref="D364:G364"/>
    <mergeCell ref="D365:G365"/>
    <mergeCell ref="D366:G366"/>
    <mergeCell ref="D367:G367"/>
    <mergeCell ref="D368:G368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D26:G26"/>
    <mergeCell ref="D27:G27"/>
    <mergeCell ref="D28:G28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18:F31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9:G29"/>
    <mergeCell ref="D30:G30"/>
    <mergeCell ref="D31:G31"/>
    <mergeCell ref="D32:G32"/>
    <mergeCell ref="D33:G33"/>
    <mergeCell ref="E343:F343"/>
    <mergeCell ref="E344:F344"/>
    <mergeCell ref="E345:F345"/>
    <mergeCell ref="E346:F346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74:G74"/>
    <mergeCell ref="D75:G75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6" max="16383" man="1"/>
    <brk id="3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2018-10-09T06:59:03Z</dcterms:modified>
</cp:coreProperties>
</file>